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tabRatio="980" firstSheet="41" activeTab="44"/>
  </bookViews>
  <sheets>
    <sheet name="封面" sheetId="1" r:id="rId1"/>
    <sheet name="目录" sheetId="45" r:id="rId2"/>
    <sheet name="1." sheetId="2" r:id="rId3"/>
    <sheet name="2." sheetId="3" r:id="rId4"/>
    <sheet name="3." sheetId="4" r:id="rId5"/>
    <sheet name="4." sheetId="5" r:id="rId6"/>
    <sheet name="5." sheetId="6" r:id="rId7"/>
    <sheet name="6." sheetId="7" r:id="rId8"/>
    <sheet name="7." sheetId="8" r:id="rId9"/>
    <sheet name="8." sheetId="9" r:id="rId10"/>
    <sheet name="9." sheetId="10" r:id="rId11"/>
    <sheet name="10." sheetId="11" r:id="rId12"/>
    <sheet name="11." sheetId="12" r:id="rId13"/>
    <sheet name="12." sheetId="13" r:id="rId14"/>
    <sheet name="13." sheetId="14" r:id="rId15"/>
    <sheet name="14." sheetId="15" r:id="rId16"/>
    <sheet name="15." sheetId="16" r:id="rId17"/>
    <sheet name="16." sheetId="17" r:id="rId18"/>
    <sheet name="17." sheetId="18" r:id="rId19"/>
    <sheet name="18." sheetId="19" r:id="rId20"/>
    <sheet name="19." sheetId="20" r:id="rId21"/>
    <sheet name="20." sheetId="21" r:id="rId22"/>
    <sheet name="21." sheetId="22" r:id="rId23"/>
    <sheet name="22." sheetId="23" r:id="rId24"/>
    <sheet name="23." sheetId="24" r:id="rId25"/>
    <sheet name="24." sheetId="25" r:id="rId26"/>
    <sheet name="25." sheetId="26" r:id="rId27"/>
    <sheet name="26." sheetId="27" r:id="rId28"/>
    <sheet name="27." sheetId="28" r:id="rId29"/>
    <sheet name="28." sheetId="29" r:id="rId30"/>
    <sheet name="29." sheetId="30" r:id="rId31"/>
    <sheet name="30." sheetId="31" r:id="rId32"/>
    <sheet name="31." sheetId="32" r:id="rId33"/>
    <sheet name="32." sheetId="33" r:id="rId34"/>
    <sheet name="33. 红原县2022年地方政府债务限额及余额预算情况表" sheetId="34" r:id="rId35"/>
    <sheet name="34.  红原县地方政府一般债务余额情况表" sheetId="35" r:id="rId36"/>
    <sheet name="35. 红原县地方政府专项债务余额情况表" sheetId="36" r:id="rId37"/>
    <sheet name="36.  红原县地方政府债券发行及还本付息情况表" sheetId="37" r:id="rId38"/>
    <sheet name="37.  红原县2022年本级地方政府专项债务表" sheetId="38" r:id="rId39"/>
    <sheet name="38.  红原县2022年本级新增政府债券项目实施" sheetId="39" r:id="rId40"/>
    <sheet name="39 . 红原县2022年地方政府债务限额提前下达情况表" sheetId="40" r:id="rId41"/>
    <sheet name="40.  红原县2022年年初新增地方政府债券资金安排表" sheetId="41" r:id="rId42"/>
    <sheet name="41-红原县2022年地方政府债务限额调整情况表" sheetId="43" r:id="rId43"/>
    <sheet name="42-红原县2022年限额调整地方政府债券资金安排表" sheetId="44" r:id="rId44"/>
    <sheet name="43.专项预算项目绩效目标申报表" sheetId="42" r:id="rId45"/>
  </sheets>
  <externalReferences>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s>
  <definedNames>
    <definedName name="_xlnm._FilterDatabase" localSheetId="6" hidden="1">'5.'!$A$1:$B$1246</definedName>
    <definedName name="_xlnm._FilterDatabase" localSheetId="20" hidden="1">'19.'!$A$4:$B$16</definedName>
    <definedName name="_______________A01">#REF!</definedName>
    <definedName name="_______________A08">'[1]A01-1'!$A$5:$C$36</definedName>
    <definedName name="____1A01_">#REF!</definedName>
    <definedName name="____2A08_">'[3]A01-1'!$A$5:$C$36</definedName>
    <definedName name="____A01">#REF!</definedName>
    <definedName name="____A08">'[4]A01-1'!$A$5:$C$36</definedName>
    <definedName name="___1A01_">#REF!</definedName>
    <definedName name="___2A08_">'[1]A01-1'!$A$5:$C$36</definedName>
    <definedName name="___A01">#REF!</definedName>
    <definedName name="___A08">'[4]A01-1'!$A$5:$C$36</definedName>
    <definedName name="__1A01_">#REF!</definedName>
    <definedName name="__2A01_">#REF!</definedName>
    <definedName name="__2A08_">'[1]A01-1'!$A$5:$C$36</definedName>
    <definedName name="__4A08_">'[1]A01-1'!$A$5:$C$36</definedName>
    <definedName name="__A01">#REF!</definedName>
    <definedName name="__A08">'[1]A01-1'!$A$5:$C$36</definedName>
    <definedName name="_1A01_">#REF!</definedName>
    <definedName name="_2A01_">#REF!</definedName>
    <definedName name="_2A08_">'[5]A01-1'!$A$5:$C$36</definedName>
    <definedName name="_4A08_">'[1]A01-1'!$A$5:$C$36</definedName>
    <definedName name="_A01">#REF!</definedName>
    <definedName name="_A08">'[1]A01-1'!$A$5:$C$36</definedName>
    <definedName name="_a8756">'[6]A01-1'!$A$5:$C$36</definedName>
    <definedName name="_qyc1234">#REF!</definedName>
    <definedName name="a">#N/A</definedName>
    <definedName name="______________A01">#REF!</definedName>
    <definedName name="________________A08">'[6]A01-1'!$A$5:$C$36</definedName>
    <definedName name="b">#N/A</definedName>
    <definedName name="d">#N/A</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2">'1.'!$A$1:$B$32</definedName>
    <definedName name="_xlnm.Print_Area">#N/A</definedName>
    <definedName name="_xlnm.Print_Titles">#N/A</definedName>
    <definedName name="___________qyc1234">#REF!</definedName>
    <definedName name="s">#N/A</definedName>
    <definedName name="地区名称">#REF!</definedName>
    <definedName name="支出">#REF!</definedName>
    <definedName name="_____A01">#REF!</definedName>
    <definedName name="_____A08">'[7]A01-1'!$A$5:$C$36</definedName>
    <definedName name="__qyc1234">#REF!</definedName>
    <definedName name="______A01">#REF!</definedName>
    <definedName name="______A08">'[7]A01-1'!$A$5:$C$36</definedName>
    <definedName name="___qyc1234">#REF!</definedName>
    <definedName name="____________A01">#REF!</definedName>
    <definedName name="____________A08">'[9]A01-1'!$A$5:$C$36</definedName>
    <definedName name="___________A01">#REF!</definedName>
    <definedName name="___________A08">'[9]A01-1'!$A$5:$C$36</definedName>
    <definedName name="__________A01">#REF!</definedName>
    <definedName name="__________A08">'[9]A01-1'!$A$5:$C$36</definedName>
    <definedName name="_________qyc1234">#REF!</definedName>
    <definedName name="________A08">'[9]A01-1'!$A$5:$C$36</definedName>
    <definedName name="________qyc1234">#REF!</definedName>
    <definedName name="_______qyc1234">#REF!</definedName>
    <definedName name="_________A08">'[8]A01-1'!$A$5:$C$36</definedName>
    <definedName name="________A01">#REF!</definedName>
    <definedName name="_______A01">#REF!</definedName>
    <definedName name="_______A08">'[10]A01-1'!$A$5:$C$36</definedName>
    <definedName name="_____qyc1234">#REF!</definedName>
    <definedName name="____qyc1234">#REF!</definedName>
    <definedName name="_________A01">#REF!</definedName>
    <definedName name="_____________A08">'[13]A01-1'!$A$5:$C$36</definedName>
    <definedName name="______qyc1234">#REF!</definedName>
    <definedName name="分类">#REF!</definedName>
    <definedName name="行业">[11]Sheet1!$W$2:$W$9</definedName>
    <definedName name="市州">[11]Sheet1!$A$2:$U$2</definedName>
    <definedName name="形式">#REF!</definedName>
    <definedName name="性质">[12]Sheet2!$A$1:$A$4</definedName>
    <definedName name="_____________A01">#REF!</definedName>
    <definedName name="______________A08">'[14]A01-1'!$A$5:$C$36</definedName>
    <definedName name="__________qyc1234">#REF!</definedName>
    <definedName name="___A01" localSheetId="3">#REF!</definedName>
    <definedName name="___A08" localSheetId="3">'[2]A01-1'!$A$5:$C$36</definedName>
    <definedName name="Database" localSheetId="3" hidden="1">#REF!</definedName>
    <definedName name="_xlnm.Print_Area" localSheetId="3">'2.'!$A$1:$G$32</definedName>
    <definedName name="_xlnm.Print_Area" localSheetId="4">'3.'!$A$1:$D$34</definedName>
    <definedName name="_xlnm.Print_Titles" localSheetId="4">'3.'!$1:$3</definedName>
    <definedName name="地区名称" localSheetId="4">#REF!</definedName>
    <definedName name="_xlnm.Print_Area" localSheetId="5">'4.'!$A$1:$B$32</definedName>
    <definedName name="_______________A01" localSheetId="7">#REF!</definedName>
    <definedName name="____1A01_" localSheetId="7">#REF!</definedName>
    <definedName name="____A01" localSheetId="7">#REF!</definedName>
    <definedName name="___1A01_" localSheetId="7">#REF!</definedName>
    <definedName name="___A01" localSheetId="7">#REF!</definedName>
    <definedName name="__1A01_" localSheetId="7">#REF!</definedName>
    <definedName name="__A01" localSheetId="7">#REF!</definedName>
    <definedName name="_1A01_" localSheetId="7">#REF!</definedName>
    <definedName name="_2A01_" localSheetId="7">#REF!</definedName>
    <definedName name="_A01" localSheetId="7">#REF!</definedName>
    <definedName name="Database" localSheetId="7" hidden="1">#REF!</definedName>
    <definedName name="_xlnm.Print_Titles" localSheetId="7">'6.'!$1:$4</definedName>
    <definedName name="地区名称" localSheetId="7">#REF!</definedName>
    <definedName name="支出" localSheetId="7">#REF!</definedName>
    <definedName name="_______________A08" localSheetId="7">'[1]A01-1'!$A$5:$C$36</definedName>
    <definedName name="____2A08_" localSheetId="7">'[3]A01-1'!$A$5:$C$36</definedName>
    <definedName name="____A08" localSheetId="7">'[4]A01-1'!$A$5:$C$36</definedName>
    <definedName name="___2A08_" localSheetId="7">'[1]A01-1'!$A$5:$C$36</definedName>
    <definedName name="___A08" localSheetId="7">'[4]A01-1'!$A$5:$C$36</definedName>
    <definedName name="__2A01_" localSheetId="7">#REF!</definedName>
    <definedName name="__2A08_" localSheetId="7">'[1]A01-1'!$A$5:$C$36</definedName>
    <definedName name="__4A08_" localSheetId="7">'[1]A01-1'!$A$5:$C$36</definedName>
    <definedName name="__A08" localSheetId="7">'[1]A01-1'!$A$5:$C$36</definedName>
    <definedName name="_2A08_" localSheetId="7">'[5]A01-1'!$A$5:$C$36</definedName>
    <definedName name="_4A08_" localSheetId="7">'[1]A01-1'!$A$5:$C$36</definedName>
    <definedName name="_A08" localSheetId="7">'[1]A01-1'!$A$5:$C$36</definedName>
    <definedName name="_a8756" localSheetId="7">'[6]A01-1'!$A$5:$C$36</definedName>
    <definedName name="_qyc1234" localSheetId="7">#REF!</definedName>
    <definedName name="________________A01" localSheetId="7">#REF!</definedName>
    <definedName name="_________________A08" localSheetId="7">'[6]A01-1'!$A$5:$C$36</definedName>
    <definedName name="_xlnm.Print_Area" localSheetId="7">'6.'!$A$1:$D$36</definedName>
    <definedName name="____________qyc1234" localSheetId="7">#REF!</definedName>
    <definedName name="_______________A01" localSheetId="14">#REF!</definedName>
    <definedName name="_______________A08" localSheetId="14">'[15]A01-1'!$A$5:$C$36</definedName>
    <definedName name="____1A01_" localSheetId="14">#REF!</definedName>
    <definedName name="____2A08_" localSheetId="14">'[17]A01-1'!$A$5:$C$36</definedName>
    <definedName name="____A01" localSheetId="14">#REF!</definedName>
    <definedName name="____A08" localSheetId="14">'[18]A01-1'!$A$5:$C$36</definedName>
    <definedName name="___1A01_" localSheetId="14">#REF!</definedName>
    <definedName name="___2A08_" localSheetId="14">'[15]A01-1'!$A$5:$C$36</definedName>
    <definedName name="___A01" localSheetId="14">#REF!</definedName>
    <definedName name="___A08" localSheetId="14">'[18]A01-1'!$A$5:$C$36</definedName>
    <definedName name="__1A01_" localSheetId="14">#REF!</definedName>
    <definedName name="__2A01_" localSheetId="14">#REF!</definedName>
    <definedName name="__2A08_" localSheetId="14">'[15]A01-1'!$A$5:$C$36</definedName>
    <definedName name="__4A08_" localSheetId="14">'[15]A01-1'!$A$5:$C$36</definedName>
    <definedName name="__A01" localSheetId="14">#REF!</definedName>
    <definedName name="__A08" localSheetId="14">'[15]A01-1'!$A$5:$C$36</definedName>
    <definedName name="_1A01_" localSheetId="14">#REF!</definedName>
    <definedName name="_2A01_" localSheetId="14">#REF!</definedName>
    <definedName name="_2A08_" localSheetId="14">'[19]A01-1'!$A$5:$C$36</definedName>
    <definedName name="_4A08_" localSheetId="14">'[15]A01-1'!$A$5:$C$36</definedName>
    <definedName name="_A01" localSheetId="14">#REF!</definedName>
    <definedName name="_A08" localSheetId="14">'[15]A01-1'!$A$5:$C$36</definedName>
    <definedName name="_a8756" localSheetId="14">'[20]A01-1'!$A$5:$C$36</definedName>
    <definedName name="_qyc1234" localSheetId="14">#REF!</definedName>
    <definedName name="Database" localSheetId="14" hidden="1">#REF!</definedName>
    <definedName name="_xlnm.Print_Titles" localSheetId="14">'13.'!$1:$4</definedName>
    <definedName name="_____________qyc1234" localSheetId="14">#REF!</definedName>
    <definedName name="地区名称" localSheetId="14">#REF!</definedName>
    <definedName name="支出" localSheetId="14">#REF!</definedName>
    <definedName name="_____________A01" localSheetId="14">#REF!</definedName>
    <definedName name="______________A08" localSheetId="14">'[21]A01-1'!$A$5:$C$36</definedName>
    <definedName name="__________qyc1234" localSheetId="14">#REF!</definedName>
    <definedName name="_________________A01" localSheetId="14">#REF!</definedName>
    <definedName name="__________________A08" localSheetId="14">'[20]A01-1'!$A$5:$C$36</definedName>
    <definedName name="_xlnm.Print_Area" localSheetId="14">'13.'!$A$1:$B$27</definedName>
    <definedName name="_______________A01" localSheetId="15">#REF!</definedName>
    <definedName name="_______________A08" localSheetId="15">'[15]A01-1'!$A$5:$C$36</definedName>
    <definedName name="____1A01_" localSheetId="15">#REF!</definedName>
    <definedName name="____2A08_" localSheetId="15">'[17]A01-1'!$A$5:$C$36</definedName>
    <definedName name="____A01" localSheetId="15">#REF!</definedName>
    <definedName name="____A08" localSheetId="15">'[18]A01-1'!$A$5:$C$36</definedName>
    <definedName name="___1A01_" localSheetId="15">#REF!</definedName>
    <definedName name="___2A08_" localSheetId="15">'[15]A01-1'!$A$5:$C$36</definedName>
    <definedName name="___A01" localSheetId="15">#REF!</definedName>
    <definedName name="___A08" localSheetId="15">'[18]A01-1'!$A$5:$C$36</definedName>
    <definedName name="__1A01_" localSheetId="15">#REF!</definedName>
    <definedName name="__2A01_" localSheetId="15">#REF!</definedName>
    <definedName name="__2A08_" localSheetId="15">'[15]A01-1'!$A$5:$C$36</definedName>
    <definedName name="__4A08_" localSheetId="15">'[15]A01-1'!$A$5:$C$36</definedName>
    <definedName name="__A01" localSheetId="15">#REF!</definedName>
    <definedName name="__A08" localSheetId="15">'[15]A01-1'!$A$5:$C$36</definedName>
    <definedName name="_1A01_" localSheetId="15">#REF!</definedName>
    <definedName name="_2A01_" localSheetId="15">#REF!</definedName>
    <definedName name="_2A08_" localSheetId="15">'[19]A01-1'!$A$5:$C$36</definedName>
    <definedName name="_4A08_" localSheetId="15">'[15]A01-1'!$A$5:$C$36</definedName>
    <definedName name="_A01" localSheetId="15">#REF!</definedName>
    <definedName name="_A08" localSheetId="15">'[15]A01-1'!$A$5:$C$36</definedName>
    <definedName name="_a8756" localSheetId="15">'[20]A01-1'!$A$5:$C$36</definedName>
    <definedName name="_qyc1234" localSheetId="15">#REF!</definedName>
    <definedName name="Database" localSheetId="15" hidden="1">#REF!</definedName>
    <definedName name="_xlnm.Print_Titles" localSheetId="15">'14.'!$1:$4</definedName>
    <definedName name="______________qyc1234" localSheetId="15">#REF!</definedName>
    <definedName name="地区名称" localSheetId="15">#REF!</definedName>
    <definedName name="支出" localSheetId="15">#REF!</definedName>
    <definedName name="_____________A01" localSheetId="15">#REF!</definedName>
    <definedName name="______________A08" localSheetId="15">'[21]A01-1'!$A$5:$C$36</definedName>
    <definedName name="__________qyc1234" localSheetId="15">#REF!</definedName>
    <definedName name="__________________A01" localSheetId="15">#REF!</definedName>
    <definedName name="___________________A08" localSheetId="15">'[20]A01-1'!$A$5:$C$36</definedName>
    <definedName name="_xlnm.Print_Area" localSheetId="15">'14.'!$A$1:$B$52</definedName>
    <definedName name="_______________A01" localSheetId="16">#REF!</definedName>
    <definedName name="_______________A08" localSheetId="16">'[15]A01-1'!$A$5:$C$36</definedName>
    <definedName name="____1A01_" localSheetId="16">#REF!</definedName>
    <definedName name="____2A08_" localSheetId="16">'[17]A01-1'!$A$5:$C$36</definedName>
    <definedName name="____A01" localSheetId="16">#REF!</definedName>
    <definedName name="____A08" localSheetId="16">'[18]A01-1'!$A$5:$C$36</definedName>
    <definedName name="___1A01_" localSheetId="16">#REF!</definedName>
    <definedName name="___2A08_" localSheetId="16">'[15]A01-1'!$A$5:$C$36</definedName>
    <definedName name="___A01" localSheetId="16">#REF!</definedName>
    <definedName name="___A08" localSheetId="16">'[18]A01-1'!$A$5:$C$36</definedName>
    <definedName name="__1A01_" localSheetId="16">#REF!</definedName>
    <definedName name="__2A01_" localSheetId="16">#REF!</definedName>
    <definedName name="__2A08_" localSheetId="16">'[15]A01-1'!$A$5:$C$36</definedName>
    <definedName name="__4A08_" localSheetId="16">'[15]A01-1'!$A$5:$C$36</definedName>
    <definedName name="__A01" localSheetId="16">#REF!</definedName>
    <definedName name="__A08" localSheetId="16">'[15]A01-1'!$A$5:$C$36</definedName>
    <definedName name="_1A01_" localSheetId="16">#REF!</definedName>
    <definedName name="_2A01_" localSheetId="16">#REF!</definedName>
    <definedName name="_2A08_" localSheetId="16">'[19]A01-1'!$A$5:$C$36</definedName>
    <definedName name="_4A08_" localSheetId="16">'[15]A01-1'!$A$5:$C$36</definedName>
    <definedName name="_A01" localSheetId="16">#REF!</definedName>
    <definedName name="_A08" localSheetId="16">'[15]A01-1'!$A$5:$C$36</definedName>
    <definedName name="_a8756" localSheetId="16">'[20]A01-1'!$A$5:$C$36</definedName>
    <definedName name="_qyc1234" localSheetId="16">#REF!</definedName>
    <definedName name="Database" localSheetId="16" hidden="1">#REF!</definedName>
    <definedName name="_______________qyc1234" localSheetId="16">#REF!</definedName>
    <definedName name="地区名称" localSheetId="16">#REF!</definedName>
    <definedName name="支出" localSheetId="16">#REF!</definedName>
    <definedName name="___________A01" localSheetId="16">#REF!</definedName>
    <definedName name="___________A08" localSheetId="16">'[16]A01-1'!$A$5:$C$36</definedName>
    <definedName name="_____________A01" localSheetId="16">#REF!</definedName>
    <definedName name="______________A08" localSheetId="16">'[21]A01-1'!$A$5:$C$36</definedName>
    <definedName name="__________qyc1234" localSheetId="16">#REF!</definedName>
    <definedName name="___________________A01" localSheetId="16">#REF!</definedName>
    <definedName name="____________________A08" localSheetId="16">'[20]A01-1'!$A$5:$C$36</definedName>
    <definedName name="_xlnm.Print_Area" localSheetId="16">'15.'!$A$1:$D$15</definedName>
    <definedName name="_______________A01" localSheetId="17">#REF!</definedName>
    <definedName name="_______________A08" localSheetId="17">'[15]A01-1'!$A$5:$C$36</definedName>
    <definedName name="____1A01_" localSheetId="17">#REF!</definedName>
    <definedName name="____2A08_" localSheetId="17">'[17]A01-1'!$A$5:$C$36</definedName>
    <definedName name="____A01" localSheetId="17">#REF!</definedName>
    <definedName name="____A08" localSheetId="17">'[18]A01-1'!$A$5:$C$36</definedName>
    <definedName name="___1A01_" localSheetId="17">#REF!</definedName>
    <definedName name="___2A08_" localSheetId="17">'[15]A01-1'!$A$5:$C$36</definedName>
    <definedName name="___A01" localSheetId="17">#REF!</definedName>
    <definedName name="___A08" localSheetId="17">'[18]A01-1'!$A$5:$C$36</definedName>
    <definedName name="__1A01_" localSheetId="17">#REF!</definedName>
    <definedName name="__2A01_" localSheetId="17">#REF!</definedName>
    <definedName name="__2A08_" localSheetId="17">'[15]A01-1'!$A$5:$C$36</definedName>
    <definedName name="__4A08_" localSheetId="17">'[15]A01-1'!$A$5:$C$36</definedName>
    <definedName name="__A01" localSheetId="17">#REF!</definedName>
    <definedName name="__A08" localSheetId="17">'[15]A01-1'!$A$5:$C$36</definedName>
    <definedName name="_1A01_" localSheetId="17">#REF!</definedName>
    <definedName name="_2A01_" localSheetId="17">#REF!</definedName>
    <definedName name="_2A08_" localSheetId="17">'[19]A01-1'!$A$5:$C$36</definedName>
    <definedName name="_4A08_" localSheetId="17">'[15]A01-1'!$A$5:$C$36</definedName>
    <definedName name="_A01" localSheetId="17">#REF!</definedName>
    <definedName name="_A08" localSheetId="17">'[15]A01-1'!$A$5:$C$36</definedName>
    <definedName name="_a8756" localSheetId="17">'[20]A01-1'!$A$5:$C$36</definedName>
    <definedName name="_qyc1234" localSheetId="17">#REF!</definedName>
    <definedName name="Database" localSheetId="17" hidden="1">#REF!</definedName>
    <definedName name="_xlnm.Print_Titles" localSheetId="17">'16.'!$1:$4</definedName>
    <definedName name="________________qyc1234" localSheetId="17">#REF!</definedName>
    <definedName name="地区名称" localSheetId="17">#REF!</definedName>
    <definedName name="支出" localSheetId="17">#REF!</definedName>
    <definedName name="_____________A01" localSheetId="17">#REF!</definedName>
    <definedName name="______________A08" localSheetId="17">'[21]A01-1'!$A$5:$C$36</definedName>
    <definedName name="__________qyc1234" localSheetId="17">#REF!</definedName>
    <definedName name="____________________A01" localSheetId="17">#REF!</definedName>
    <definedName name="_____________________A08" localSheetId="17">'[20]A01-1'!$A$5:$C$36</definedName>
    <definedName name="_xlnm.Print_Area" localSheetId="17">'16.'!$A$1:$B$27</definedName>
    <definedName name="_______________A01" localSheetId="19">#REF!</definedName>
    <definedName name="_______________A08" localSheetId="19">'[15]A01-1'!$A$5:$C$36</definedName>
    <definedName name="____1A01_" localSheetId="19">#REF!</definedName>
    <definedName name="____2A08_" localSheetId="19">'[17]A01-1'!$A$5:$C$36</definedName>
    <definedName name="____A01" localSheetId="19">#REF!</definedName>
    <definedName name="____A08" localSheetId="19">'[18]A01-1'!$A$5:$C$36</definedName>
    <definedName name="___1A01_" localSheetId="19">#REF!</definedName>
    <definedName name="___2A08_" localSheetId="19">'[15]A01-1'!$A$5:$C$36</definedName>
    <definedName name="___A01" localSheetId="19">#REF!</definedName>
    <definedName name="___A08" localSheetId="19">'[18]A01-1'!$A$5:$C$36</definedName>
    <definedName name="__1A01_" localSheetId="19">#REF!</definedName>
    <definedName name="__2A01_" localSheetId="19">#REF!</definedName>
    <definedName name="__2A08_" localSheetId="19">'[15]A01-1'!$A$5:$C$36</definedName>
    <definedName name="__4A08_" localSheetId="19">'[15]A01-1'!$A$5:$C$36</definedName>
    <definedName name="__A01" localSheetId="19">#REF!</definedName>
    <definedName name="__A08" localSheetId="19">'[15]A01-1'!$A$5:$C$36</definedName>
    <definedName name="_1A01_" localSheetId="19">#REF!</definedName>
    <definedName name="_2A01_" localSheetId="19">#REF!</definedName>
    <definedName name="_2A08_" localSheetId="19">'[19]A01-1'!$A$5:$C$36</definedName>
    <definedName name="_4A08_" localSheetId="19">'[15]A01-1'!$A$5:$C$36</definedName>
    <definedName name="_A01" localSheetId="19">#REF!</definedName>
    <definedName name="_A08" localSheetId="19">'[15]A01-1'!$A$5:$C$36</definedName>
    <definedName name="_a8756" localSheetId="19">'[20]A01-1'!$A$5:$C$36</definedName>
    <definedName name="_qyc1234" localSheetId="19">#REF!</definedName>
    <definedName name="Database" localSheetId="19" hidden="1">#REF!</definedName>
    <definedName name="_________________qyc1234" localSheetId="19">#REF!</definedName>
    <definedName name="地区名称" localSheetId="19">#REF!</definedName>
    <definedName name="支出" localSheetId="19">#REF!</definedName>
    <definedName name="____________A01" localSheetId="19">#REF!</definedName>
    <definedName name="____________A08" localSheetId="19">'[16]A01-1'!$A$5:$C$36</definedName>
    <definedName name="_____________A01" localSheetId="19">#REF!</definedName>
    <definedName name="______________A08" localSheetId="19">'[21]A01-1'!$A$5:$C$36</definedName>
    <definedName name="__________qyc1234" localSheetId="19">#REF!</definedName>
    <definedName name="_____________________A01" localSheetId="19">#REF!</definedName>
    <definedName name="______________________A08" localSheetId="19">'[20]A01-1'!$A$5:$C$36</definedName>
    <definedName name="_xlnm.Print_Area" localSheetId="19">'18.'!$A$1:$D$16</definedName>
    <definedName name="_______________A01" localSheetId="18">#REF!</definedName>
    <definedName name="_______________A08" localSheetId="18">'[35]A01-1'!$A$5:$C$36</definedName>
    <definedName name="____1A01_" localSheetId="18">#REF!</definedName>
    <definedName name="____2A08_" localSheetId="18">'[36]A01-1'!$A$5:$C$36</definedName>
    <definedName name="____A01" localSheetId="18">#REF!</definedName>
    <definedName name="____A08" localSheetId="18">'[38]A01-1'!$A$5:$C$36</definedName>
    <definedName name="___1A01_" localSheetId="18">#REF!</definedName>
    <definedName name="___2A08_" localSheetId="18">'[35]A01-1'!$A$5:$C$36</definedName>
    <definedName name="___A01" localSheetId="18">#REF!</definedName>
    <definedName name="___A08" localSheetId="18">'[38]A01-1'!$A$5:$C$36</definedName>
    <definedName name="__1A01_" localSheetId="18">#REF!</definedName>
    <definedName name="__2A01_" localSheetId="18">#REF!</definedName>
    <definedName name="__2A08_" localSheetId="18">'[35]A01-1'!$A$5:$C$36</definedName>
    <definedName name="__4A08_" localSheetId="18">'[35]A01-1'!$A$5:$C$36</definedName>
    <definedName name="__A01" localSheetId="18">#REF!</definedName>
    <definedName name="__A08" localSheetId="18">'[35]A01-1'!$A$5:$C$36</definedName>
    <definedName name="_1A01_" localSheetId="18">#REF!</definedName>
    <definedName name="_2A01_" localSheetId="18">#REF!</definedName>
    <definedName name="_2A08_" localSheetId="18">'[37]A01-1'!$A$5:$C$36</definedName>
    <definedName name="_4A08_" localSheetId="18">'[35]A01-1'!$A$5:$C$36</definedName>
    <definedName name="_A01" localSheetId="18">#REF!</definedName>
    <definedName name="_A08" localSheetId="18">'[35]A01-1'!$A$5:$C$36</definedName>
    <definedName name="_a8756" localSheetId="18">'[7]A01-1'!$A$5:$C$36</definedName>
    <definedName name="_qyc1234" localSheetId="18">#REF!</definedName>
    <definedName name="_____A01" localSheetId="18">#REF!</definedName>
    <definedName name="Database" localSheetId="18" hidden="1">#REF!</definedName>
    <definedName name="__qyc1234" localSheetId="18">#REF!</definedName>
    <definedName name="地区名称" localSheetId="18">#REF!</definedName>
    <definedName name="支出" localSheetId="18">#REF!</definedName>
    <definedName name="_______A01" localSheetId="18">#REF!</definedName>
    <definedName name="_______A08" localSheetId="18">'[7]A01-1'!$A$5:$C$36</definedName>
    <definedName name="_xlnm.Print_Titles" localSheetId="18">'17.'!$1:$4</definedName>
    <definedName name="____qyc1234" localSheetId="18">#REF!</definedName>
    <definedName name="______A01" localSheetId="18">#REF!</definedName>
    <definedName name="___qyc1234" localSheetId="18">#REF!</definedName>
    <definedName name="_______________________A01" localSheetId="18">#REF!</definedName>
    <definedName name="________________________A08" localSheetId="18">'[8]A01-1'!$A$5:$C$36</definedName>
    <definedName name="___________________qyc1234" localSheetId="18">#REF!</definedName>
    <definedName name="_______________A01" localSheetId="20">#REF!</definedName>
    <definedName name="_______________A08" localSheetId="20">'[35]A01-1'!$A$5:$C$36</definedName>
    <definedName name="____1A01_" localSheetId="20">#REF!</definedName>
    <definedName name="____2A08_" localSheetId="20">'[36]A01-1'!$A$5:$C$36</definedName>
    <definedName name="____A01" localSheetId="20">#REF!</definedName>
    <definedName name="____A08" localSheetId="20">'[39]A01-1'!$A$5:$C$36</definedName>
    <definedName name="___1A01_" localSheetId="20">#REF!</definedName>
    <definedName name="___2A08_" localSheetId="20">'[35]A01-1'!$A$5:$C$36</definedName>
    <definedName name="___A01" localSheetId="20">#REF!</definedName>
    <definedName name="___A08" localSheetId="20">'[39]A01-1'!$A$5:$C$36</definedName>
    <definedName name="__1A01_" localSheetId="20">#REF!</definedName>
    <definedName name="__2A01_" localSheetId="20">#REF!</definedName>
    <definedName name="__2A08_" localSheetId="20">'[35]A01-1'!$A$5:$C$36</definedName>
    <definedName name="__4A08_" localSheetId="20">'[35]A01-1'!$A$5:$C$36</definedName>
    <definedName name="__A01" localSheetId="20">#REF!</definedName>
    <definedName name="__A08" localSheetId="20">'[35]A01-1'!$A$5:$C$36</definedName>
    <definedName name="_1A01_" localSheetId="20">#REF!</definedName>
    <definedName name="_2A01_" localSheetId="20">#REF!</definedName>
    <definedName name="_2A08_" localSheetId="20">'[37]A01-1'!$A$5:$C$36</definedName>
    <definedName name="_4A08_" localSheetId="20">'[35]A01-1'!$A$5:$C$36</definedName>
    <definedName name="_A01" localSheetId="20">#REF!</definedName>
    <definedName name="_A08" localSheetId="20">'[35]A01-1'!$A$5:$C$36</definedName>
    <definedName name="_a8756" localSheetId="20">'[7]A01-1'!$A$5:$C$36</definedName>
    <definedName name="_qyc1234" localSheetId="20">#REF!</definedName>
    <definedName name="_____A01" localSheetId="20">#REF!</definedName>
    <definedName name="Database" localSheetId="20" hidden="1">#REF!</definedName>
    <definedName name="_xlnm.Print_Area" localSheetId="20">'19.'!$A$1:$B$16</definedName>
    <definedName name="__qyc1234" localSheetId="20">#REF!</definedName>
    <definedName name="地区名称" localSheetId="20">#REF!</definedName>
    <definedName name="支出" localSheetId="20">#REF!</definedName>
    <definedName name="______A01" localSheetId="20">#REF!</definedName>
    <definedName name="___qyc1234" localSheetId="20">#REF!</definedName>
    <definedName name="_________________________A01" localSheetId="20">#REF!</definedName>
    <definedName name="__________________________A08" localSheetId="20">'[8]A01-1'!$A$5:$C$36</definedName>
    <definedName name="_____________________qyc1234" localSheetId="20">#REF!</definedName>
    <definedName name="_______A01" localSheetId="20">#REF!</definedName>
    <definedName name="_______A08" localSheetId="20">'[8]A01-1'!$A$5:$C$36</definedName>
    <definedName name="____qyc1234" localSheetId="20">#REF!</definedName>
    <definedName name="_____A08" localSheetId="20">'[7]A01-1'!$A$5:$C$36</definedName>
    <definedName name="_xlnm.Print_Titles" localSheetId="20">'19.'!$1:$4</definedName>
    <definedName name="______A08" localSheetId="20">'[7]A01-1'!$A$5:$C$36</definedName>
    <definedName name="____________A01" localSheetId="20">#REF!</definedName>
    <definedName name="____________A08" localSheetId="20">'[9]A01-1'!$A$5:$C$36</definedName>
    <definedName name="___________A01" localSheetId="20">#REF!</definedName>
    <definedName name="___________A08" localSheetId="20">'[9]A01-1'!$A$5:$C$36</definedName>
    <definedName name="__________A01" localSheetId="20">#REF!</definedName>
    <definedName name="__________A08" localSheetId="20">'[9]A01-1'!$A$5:$C$36</definedName>
    <definedName name="_________qyc1234" localSheetId="20">#REF!</definedName>
    <definedName name="________A08" localSheetId="20">'[9]A01-1'!$A$5:$C$36</definedName>
    <definedName name="________qyc1234" localSheetId="20">#REF!</definedName>
    <definedName name="_______qyc1234" localSheetId="20">#REF!</definedName>
    <definedName name="_xlnm._FilterDatabase" localSheetId="14" hidden="1">'13.'!$A$4:$B$25</definedName>
    <definedName name="_xlnm._FilterDatabase" localSheetId="15" hidden="1">'14.'!$A$4:$B$50</definedName>
    <definedName name="_xlnm._FilterDatabase" localSheetId="17" hidden="1">'16.'!$A$4:$B$27</definedName>
    <definedName name="_xlnm._FilterDatabase" localSheetId="18" hidden="1">'17.'!$A$4:$B$4</definedName>
    <definedName name="_______________A01" localSheetId="12">#REF!</definedName>
    <definedName name="_______________A08" localSheetId="12">'[40]A01-1'!$A$5:$C$36</definedName>
    <definedName name="____1A01_" localSheetId="12">#REF!</definedName>
    <definedName name="____2A08_" localSheetId="12">'[41]A01-1'!$A$5:$C$36</definedName>
    <definedName name="____A01" localSheetId="12">#REF!</definedName>
    <definedName name="____A08" localSheetId="12">'[42]A01-1'!$A$5:$C$36</definedName>
    <definedName name="___1A01_" localSheetId="12">#REF!</definedName>
    <definedName name="___2A08_" localSheetId="12">'[40]A01-1'!$A$5:$C$36</definedName>
    <definedName name="___A01" localSheetId="12">#REF!</definedName>
    <definedName name="___A08" localSheetId="12">'[42]A01-1'!$A$5:$C$36</definedName>
    <definedName name="__1A01_" localSheetId="12">#REF!</definedName>
    <definedName name="__2A01_" localSheetId="12">#REF!</definedName>
    <definedName name="__2A08_" localSheetId="12">'[40]A01-1'!$A$5:$C$36</definedName>
    <definedName name="__4A08_" localSheetId="12">'[40]A01-1'!$A$5:$C$36</definedName>
    <definedName name="__A01" localSheetId="12">#REF!</definedName>
    <definedName name="__A08" localSheetId="12">'[40]A01-1'!$A$5:$C$36</definedName>
    <definedName name="_1A01_" localSheetId="12">#REF!</definedName>
    <definedName name="_2A01_" localSheetId="12">#REF!</definedName>
    <definedName name="_2A08_" localSheetId="12">'[43]A01-1'!$A$5:$C$36</definedName>
    <definedName name="_4A08_" localSheetId="12">'[40]A01-1'!$A$5:$C$36</definedName>
    <definedName name="_A01" localSheetId="12">#REF!</definedName>
    <definedName name="_A08" localSheetId="12">'[40]A01-1'!$A$5:$C$36</definedName>
    <definedName name="_a8756" localSheetId="12">'[44]A01-1'!$A$5:$C$36</definedName>
    <definedName name="_qyc1234" localSheetId="12">#REF!</definedName>
    <definedName name="___________________________A01" localSheetId="12">#REF!</definedName>
    <definedName name="____________________________A08" localSheetId="12">'[44]A01-1'!$A$5:$C$36</definedName>
    <definedName name="Database" localSheetId="12" hidden="1">#REF!</definedName>
    <definedName name="_xlnm.Print_Area" localSheetId="12">'11.'!$A$1:$D$83</definedName>
    <definedName name="_xlnm.Print_Titles" localSheetId="12">'11.'!$1:$4</definedName>
    <definedName name="_______________________qyc1234" localSheetId="12">#REF!</definedName>
    <definedName name="地区名称" localSheetId="12">#REF!</definedName>
    <definedName name="支出" localSheetId="12">#REF!</definedName>
    <definedName name="_xlnm._FilterDatabase" localSheetId="12" hidden="1">'11.'!$A$4:$D$14</definedName>
    <definedName name="_______________A01" localSheetId="13">#REF!</definedName>
    <definedName name="_______________A08" localSheetId="13">'[40]A01-1'!$A$5:$C$36</definedName>
    <definedName name="____1A01_" localSheetId="13">#REF!</definedName>
    <definedName name="____2A08_" localSheetId="13">'[41]A01-1'!$A$5:$C$36</definedName>
    <definedName name="____A01" localSheetId="13">#REF!</definedName>
    <definedName name="____A08" localSheetId="13">'[42]A01-1'!$A$5:$C$36</definedName>
    <definedName name="___1A01_" localSheetId="13">#REF!</definedName>
    <definedName name="___2A08_" localSheetId="13">'[40]A01-1'!$A$5:$C$36</definedName>
    <definedName name="___A01" localSheetId="13">#REF!</definedName>
    <definedName name="___A08" localSheetId="13">'[42]A01-1'!$A$5:$C$36</definedName>
    <definedName name="__1A01_" localSheetId="13">#REF!</definedName>
    <definedName name="__2A01_" localSheetId="13">#REF!</definedName>
    <definedName name="__2A08_" localSheetId="13">'[40]A01-1'!$A$5:$C$36</definedName>
    <definedName name="__4A08_" localSheetId="13">'[40]A01-1'!$A$5:$C$36</definedName>
    <definedName name="__A01" localSheetId="13">#REF!</definedName>
    <definedName name="__A08" localSheetId="13">'[40]A01-1'!$A$5:$C$36</definedName>
    <definedName name="_1A01_" localSheetId="13">#REF!</definedName>
    <definedName name="_2A01_" localSheetId="13">#REF!</definedName>
    <definedName name="_2A08_" localSheetId="13">'[43]A01-1'!$A$5:$C$36</definedName>
    <definedName name="_4A08_" localSheetId="13">'[40]A01-1'!$A$5:$C$36</definedName>
    <definedName name="_A01" localSheetId="13">#REF!</definedName>
    <definedName name="_A08" localSheetId="13">'[40]A01-1'!$A$5:$C$36</definedName>
    <definedName name="_a8756" localSheetId="13">'[44]A01-1'!$A$5:$C$36</definedName>
    <definedName name="_qyc1234" localSheetId="13">#REF!</definedName>
    <definedName name="____________________________A01" localSheetId="13">#REF!</definedName>
    <definedName name="_____________________________A08" localSheetId="13">'[44]A01-1'!$A$5:$C$36</definedName>
    <definedName name="Database" localSheetId="13" hidden="1">#REF!</definedName>
    <definedName name="_xlnm.Print_Titles" localSheetId="13">'12.'!$1:$5</definedName>
    <definedName name="________________________qyc1234" localSheetId="13">#REF!</definedName>
    <definedName name="地区名称" localSheetId="13">#REF!</definedName>
    <definedName name="支出" localSheetId="13">#REF!</definedName>
    <definedName name="_______________A01" localSheetId="28">#REF!</definedName>
    <definedName name="_______________A08" localSheetId="28">'[40]A01-1'!$A$5:$C$36</definedName>
    <definedName name="____1A01_" localSheetId="28">#REF!</definedName>
    <definedName name="____2A08_" localSheetId="28">'[41]A01-1'!$A$5:$C$36</definedName>
    <definedName name="____A01" localSheetId="28">#REF!</definedName>
    <definedName name="____A08" localSheetId="28">'[42]A01-1'!$A$5:$C$36</definedName>
    <definedName name="___1A01_" localSheetId="28">#REF!</definedName>
    <definedName name="___2A08_" localSheetId="28">'[40]A01-1'!$A$5:$C$36</definedName>
    <definedName name="___A01" localSheetId="28">#REF!</definedName>
    <definedName name="___A08" localSheetId="28">'[42]A01-1'!$A$5:$C$36</definedName>
    <definedName name="__1A01_" localSheetId="28">#REF!</definedName>
    <definedName name="__2A01_" localSheetId="28">#REF!</definedName>
    <definedName name="__2A08_" localSheetId="28">'[40]A01-1'!$A$5:$C$36</definedName>
    <definedName name="__4A08_" localSheetId="28">'[40]A01-1'!$A$5:$C$36</definedName>
    <definedName name="__A01" localSheetId="28">#REF!</definedName>
    <definedName name="__A08" localSheetId="28">'[40]A01-1'!$A$5:$C$36</definedName>
    <definedName name="_1A01_" localSheetId="28">#REF!</definedName>
    <definedName name="_2A01_" localSheetId="28">#REF!</definedName>
    <definedName name="_2A08_" localSheetId="28">'[43]A01-1'!$A$5:$C$36</definedName>
    <definedName name="_4A08_" localSheetId="28">'[40]A01-1'!$A$5:$C$36</definedName>
    <definedName name="_A01" localSheetId="28">#REF!</definedName>
    <definedName name="_A08" localSheetId="28">'[40]A01-1'!$A$5:$C$36</definedName>
    <definedName name="_a8756" localSheetId="28">'[44]A01-1'!$A$5:$C$36</definedName>
    <definedName name="_qyc1234" localSheetId="28">#REF!</definedName>
    <definedName name="_____________________________A01" localSheetId="28">#REF!</definedName>
    <definedName name="______________________________A08" localSheetId="28">'[44]A01-1'!$A$5:$C$36</definedName>
    <definedName name="Database" localSheetId="28" hidden="1">#REF!</definedName>
    <definedName name="_xlnm.Print_Titles" localSheetId="28">'27.'!$1:$4</definedName>
    <definedName name="_________________________qyc1234" localSheetId="28">#REF!</definedName>
    <definedName name="地区名称" localSheetId="28">#REF!</definedName>
    <definedName name="支出" localSheetId="28">#REF!</definedName>
    <definedName name="_xlnm._FilterDatabase" localSheetId="28" hidden="1">'27.'!$A$4:$HT$46</definedName>
    <definedName name="_______________A01" localSheetId="29">#REF!</definedName>
    <definedName name="_______________A08" localSheetId="29">'[40]A01-1'!$A$5:$C$36</definedName>
    <definedName name="____1A01_" localSheetId="29">#REF!</definedName>
    <definedName name="____2A08_" localSheetId="29">'[41]A01-1'!$A$5:$C$36</definedName>
    <definedName name="____A01" localSheetId="29">#REF!</definedName>
    <definedName name="____A08" localSheetId="29">'[42]A01-1'!$A$5:$C$36</definedName>
    <definedName name="___1A01_" localSheetId="29">#REF!</definedName>
    <definedName name="___2A08_" localSheetId="29">'[40]A01-1'!$A$5:$C$36</definedName>
    <definedName name="___A01" localSheetId="29">#REF!</definedName>
    <definedName name="___A08" localSheetId="29">'[42]A01-1'!$A$5:$C$36</definedName>
    <definedName name="__1A01_" localSheetId="29">#REF!</definedName>
    <definedName name="__2A01_" localSheetId="29">#REF!</definedName>
    <definedName name="__2A08_" localSheetId="29">'[40]A01-1'!$A$5:$C$36</definedName>
    <definedName name="__4A08_" localSheetId="29">'[40]A01-1'!$A$5:$C$36</definedName>
    <definedName name="__A01" localSheetId="29">#REF!</definedName>
    <definedName name="__A08" localSheetId="29">'[40]A01-1'!$A$5:$C$36</definedName>
    <definedName name="_1A01_" localSheetId="29">#REF!</definedName>
    <definedName name="_2A01_" localSheetId="29">#REF!</definedName>
    <definedName name="_2A08_" localSheetId="29">'[43]A01-1'!$A$5:$C$36</definedName>
    <definedName name="_4A08_" localSheetId="29">'[40]A01-1'!$A$5:$C$36</definedName>
    <definedName name="_A01" localSheetId="29">#REF!</definedName>
    <definedName name="_A08" localSheetId="29">'[40]A01-1'!$A$5:$C$36</definedName>
    <definedName name="_a8756" localSheetId="29">'[44]A01-1'!$A$5:$C$36</definedName>
    <definedName name="_qyc1234" localSheetId="29">#REF!</definedName>
    <definedName name="______________________________A01" localSheetId="29">#REF!</definedName>
    <definedName name="_______________________________A08" localSheetId="29">'[44]A01-1'!$A$5:$C$36</definedName>
    <definedName name="Database" localSheetId="29" hidden="1">#REF!</definedName>
    <definedName name="_xlnm.Print_Titles" localSheetId="29">'28.'!$1:$4</definedName>
    <definedName name="__________________________qyc1234" localSheetId="29">#REF!</definedName>
    <definedName name="地区名称" localSheetId="29">#REF!</definedName>
    <definedName name="支出" localSheetId="29">#REF!</definedName>
    <definedName name="_______________A01" localSheetId="30">#REF!</definedName>
    <definedName name="_______________A08" localSheetId="30">'[40]A01-1'!$A$5:$C$36</definedName>
    <definedName name="____1A01_" localSheetId="30">#REF!</definedName>
    <definedName name="____2A08_" localSheetId="30">'[41]A01-1'!$A$5:$C$36</definedName>
    <definedName name="____A01" localSheetId="30">#REF!</definedName>
    <definedName name="____A08" localSheetId="30">'[42]A01-1'!$A$5:$C$36</definedName>
    <definedName name="___1A01_" localSheetId="30">#REF!</definedName>
    <definedName name="___2A08_" localSheetId="30">'[40]A01-1'!$A$5:$C$36</definedName>
    <definedName name="___A01" localSheetId="30">#REF!</definedName>
    <definedName name="___A08" localSheetId="30">'[42]A01-1'!$A$5:$C$36</definedName>
    <definedName name="__1A01_" localSheetId="30">#REF!</definedName>
    <definedName name="__2A01_" localSheetId="30">#REF!</definedName>
    <definedName name="__2A08_" localSheetId="30">'[40]A01-1'!$A$5:$C$36</definedName>
    <definedName name="__4A08_" localSheetId="30">'[40]A01-1'!$A$5:$C$36</definedName>
    <definedName name="__A01" localSheetId="30">#REF!</definedName>
    <definedName name="__A08" localSheetId="30">'[40]A01-1'!$A$5:$C$36</definedName>
    <definedName name="_1A01_" localSheetId="30">#REF!</definedName>
    <definedName name="_2A01_" localSheetId="30">#REF!</definedName>
    <definedName name="_2A08_" localSheetId="30">'[43]A01-1'!$A$5:$C$36</definedName>
    <definedName name="_4A08_" localSheetId="30">'[40]A01-1'!$A$5:$C$36</definedName>
    <definedName name="_A01" localSheetId="30">#REF!</definedName>
    <definedName name="_A08" localSheetId="30">'[40]A01-1'!$A$5:$C$36</definedName>
    <definedName name="_a8756" localSheetId="30">'[44]A01-1'!$A$5:$C$36</definedName>
    <definedName name="_qyc1234" localSheetId="30">#REF!</definedName>
    <definedName name="_______________________________A01" localSheetId="30">#REF!</definedName>
    <definedName name="________________________________A08" localSheetId="30">'[44]A01-1'!$A$5:$C$36</definedName>
    <definedName name="Database" localSheetId="30" hidden="1">#REF!</definedName>
    <definedName name="___________________________qyc1234" localSheetId="30">#REF!</definedName>
    <definedName name="地区名称" localSheetId="30">#REF!</definedName>
    <definedName name="支出" localSheetId="30">#REF!</definedName>
    <definedName name="_______________A01" localSheetId="31">#REF!</definedName>
    <definedName name="_______________A08" localSheetId="31">'[40]A01-1'!$A$5:$C$36</definedName>
    <definedName name="____1A01_" localSheetId="31">#REF!</definedName>
    <definedName name="____2A08_" localSheetId="31">'[41]A01-1'!$A$5:$C$36</definedName>
    <definedName name="____A01" localSheetId="31">#REF!</definedName>
    <definedName name="____A08" localSheetId="31">'[42]A01-1'!$A$5:$C$36</definedName>
    <definedName name="___1A01_" localSheetId="31">#REF!</definedName>
    <definedName name="___2A08_" localSheetId="31">'[40]A01-1'!$A$5:$C$36</definedName>
    <definedName name="___A01" localSheetId="31">#REF!</definedName>
    <definedName name="___A08" localSheetId="31">'[42]A01-1'!$A$5:$C$36</definedName>
    <definedName name="__1A01_" localSheetId="31">#REF!</definedName>
    <definedName name="__2A01_" localSheetId="31">#REF!</definedName>
    <definedName name="__2A08_" localSheetId="31">'[40]A01-1'!$A$5:$C$36</definedName>
    <definedName name="__4A08_" localSheetId="31">'[40]A01-1'!$A$5:$C$36</definedName>
    <definedName name="__A01" localSheetId="31">#REF!</definedName>
    <definedName name="__A08" localSheetId="31">'[40]A01-1'!$A$5:$C$36</definedName>
    <definedName name="_1A01_" localSheetId="31">#REF!</definedName>
    <definedName name="_2A01_" localSheetId="31">#REF!</definedName>
    <definedName name="_2A08_" localSheetId="31">'[43]A01-1'!$A$5:$C$36</definedName>
    <definedName name="_4A08_" localSheetId="31">'[40]A01-1'!$A$5:$C$36</definedName>
    <definedName name="_A01" localSheetId="31">#REF!</definedName>
    <definedName name="_A08" localSheetId="31">'[40]A01-1'!$A$5:$C$36</definedName>
    <definedName name="_a8756" localSheetId="31">'[44]A01-1'!$A$5:$C$36</definedName>
    <definedName name="_qyc1234" localSheetId="31">#REF!</definedName>
    <definedName name="________________________________A01" localSheetId="31">#REF!</definedName>
    <definedName name="_________________________________A08" localSheetId="31">'[44]A01-1'!$A$5:$C$36</definedName>
    <definedName name="Database" localSheetId="31" hidden="1">#REF!</definedName>
    <definedName name="_xlnm.Print_Titles" localSheetId="31">'30.'!$1:$4</definedName>
    <definedName name="____________________________qyc1234" localSheetId="31">#REF!</definedName>
    <definedName name="地区名称" localSheetId="31">#REF!</definedName>
    <definedName name="支出" localSheetId="31">#REF!</definedName>
    <definedName name="_______________A01" localSheetId="32">#REF!</definedName>
    <definedName name="_______________A08" localSheetId="32">'[40]A01-1'!$A$5:$C$36</definedName>
    <definedName name="____1A01_" localSheetId="32">#REF!</definedName>
    <definedName name="____2A08_" localSheetId="32">'[41]A01-1'!$A$5:$C$36</definedName>
    <definedName name="____A01" localSheetId="32">#REF!</definedName>
    <definedName name="____A08" localSheetId="32">'[42]A01-1'!$A$5:$C$36</definedName>
    <definedName name="___1A01_" localSheetId="32">#REF!</definedName>
    <definedName name="___2A08_" localSheetId="32">'[40]A01-1'!$A$5:$C$36</definedName>
    <definedName name="___A01" localSheetId="32">#REF!</definedName>
    <definedName name="___A08" localSheetId="32">'[42]A01-1'!$A$5:$C$36</definedName>
    <definedName name="__1A01_" localSheetId="32">#REF!</definedName>
    <definedName name="__2A01_" localSheetId="32">#REF!</definedName>
    <definedName name="__2A08_" localSheetId="32">'[40]A01-1'!$A$5:$C$36</definedName>
    <definedName name="__4A08_" localSheetId="32">'[40]A01-1'!$A$5:$C$36</definedName>
    <definedName name="__A01" localSheetId="32">#REF!</definedName>
    <definedName name="__A08" localSheetId="32">'[40]A01-1'!$A$5:$C$36</definedName>
    <definedName name="_1A01_" localSheetId="32">#REF!</definedName>
    <definedName name="_2A01_" localSheetId="32">#REF!</definedName>
    <definedName name="_2A08_" localSheetId="32">'[43]A01-1'!$A$5:$C$36</definedName>
    <definedName name="_4A08_" localSheetId="32">'[40]A01-1'!$A$5:$C$36</definedName>
    <definedName name="_A01" localSheetId="32">#REF!</definedName>
    <definedName name="_A08" localSheetId="32">'[40]A01-1'!$A$5:$C$36</definedName>
    <definedName name="_a8756" localSheetId="32">'[44]A01-1'!$A$5:$C$36</definedName>
    <definedName name="_qyc1234" localSheetId="32">#REF!</definedName>
    <definedName name="_________________________________A01" localSheetId="32">#REF!</definedName>
    <definedName name="__________________________________A08" localSheetId="32">'[44]A01-1'!$A$5:$C$36</definedName>
    <definedName name="Database" localSheetId="32" hidden="1">#REF!</definedName>
    <definedName name="_xlnm.Print_Titles" localSheetId="32">'31.'!$1:$4</definedName>
    <definedName name="_____________________________qyc1234" localSheetId="32">#REF!</definedName>
    <definedName name="地区名称" localSheetId="32">#REF!</definedName>
    <definedName name="支出" localSheetId="32">#REF!</definedName>
    <definedName name="_______________A01" localSheetId="33">#REF!</definedName>
    <definedName name="_______________A08" localSheetId="33">'[40]A01-1'!$A$5:$C$36</definedName>
    <definedName name="____1A01_" localSheetId="33">#REF!</definedName>
    <definedName name="____2A08_" localSheetId="33">'[41]A01-1'!$A$5:$C$36</definedName>
    <definedName name="____A01" localSheetId="33">#REF!</definedName>
    <definedName name="____A08" localSheetId="33">'[42]A01-1'!$A$5:$C$36</definedName>
    <definedName name="___1A01_" localSheetId="33">#REF!</definedName>
    <definedName name="___2A08_" localSheetId="33">'[40]A01-1'!$A$5:$C$36</definedName>
    <definedName name="___A01" localSheetId="33">#REF!</definedName>
    <definedName name="___A08" localSheetId="33">'[42]A01-1'!$A$5:$C$36</definedName>
    <definedName name="__1A01_" localSheetId="33">#REF!</definedName>
    <definedName name="__2A01_" localSheetId="33">#REF!</definedName>
    <definedName name="__2A08_" localSheetId="33">'[40]A01-1'!$A$5:$C$36</definedName>
    <definedName name="__4A08_" localSheetId="33">'[40]A01-1'!$A$5:$C$36</definedName>
    <definedName name="__A01" localSheetId="33">#REF!</definedName>
    <definedName name="__A08" localSheetId="33">'[40]A01-1'!$A$5:$C$36</definedName>
    <definedName name="_1A01_" localSheetId="33">#REF!</definedName>
    <definedName name="_2A01_" localSheetId="33">#REF!</definedName>
    <definedName name="_2A08_" localSheetId="33">'[43]A01-1'!$A$5:$C$36</definedName>
    <definedName name="_4A08_" localSheetId="33">'[40]A01-1'!$A$5:$C$36</definedName>
    <definedName name="_A01" localSheetId="33">#REF!</definedName>
    <definedName name="_A08" localSheetId="33">'[40]A01-1'!$A$5:$C$36</definedName>
    <definedName name="_a8756" localSheetId="33">'[44]A01-1'!$A$5:$C$36</definedName>
    <definedName name="_qyc1234" localSheetId="33">#REF!</definedName>
    <definedName name="__________________________________A01" localSheetId="33">#REF!</definedName>
    <definedName name="___________________________________A08" localSheetId="33">'[44]A01-1'!$A$5:$C$36</definedName>
    <definedName name="Database" localSheetId="33" hidden="1">#REF!</definedName>
    <definedName name="______________________________qyc1234" localSheetId="33">#REF!</definedName>
    <definedName name="地区名称" localSheetId="33">#REF!</definedName>
    <definedName name="支出" localSheetId="33">#REF!</definedName>
    <definedName name="_______________A01" localSheetId="21">#REF!</definedName>
    <definedName name="_______________A08" localSheetId="21">'[50]A01-1'!$A$5:$C$36</definedName>
    <definedName name="_____________A01" localSheetId="21">#REF!</definedName>
    <definedName name="_____________A08" localSheetId="21">'[57]A01-1'!$A$5:$C$36</definedName>
    <definedName name="____________A01" localSheetId="21">#REF!</definedName>
    <definedName name="___________A01" localSheetId="21">#REF!</definedName>
    <definedName name="__________A01" localSheetId="21">#REF!</definedName>
    <definedName name="__________qyc1234" localSheetId="21">#REF!</definedName>
    <definedName name="_________A01" localSheetId="21">#REF!</definedName>
    <definedName name="_________qyc1234" localSheetId="21">#REF!</definedName>
    <definedName name="________A01" localSheetId="21">#REF!</definedName>
    <definedName name="________qyc1234" localSheetId="21">#REF!</definedName>
    <definedName name="_______A01" localSheetId="21">#REF!</definedName>
    <definedName name="_______A08" localSheetId="21">'[56]A01-1'!$A$5:$C$36</definedName>
    <definedName name="_______qyc1234" localSheetId="21">#REF!</definedName>
    <definedName name="______A01" localSheetId="21">#REF!</definedName>
    <definedName name="______qyc1234" localSheetId="21">#REF!</definedName>
    <definedName name="_____A01" localSheetId="21">#REF!</definedName>
    <definedName name="_____qyc1234" localSheetId="21">#REF!</definedName>
    <definedName name="____1A01_" localSheetId="21">#REF!</definedName>
    <definedName name="____2A08_" localSheetId="21">'[51]A01-1'!$A$5:$C$36</definedName>
    <definedName name="____A01" localSheetId="21">#REF!</definedName>
    <definedName name="____A08" localSheetId="21">'[52]A01-1'!$A$5:$C$36</definedName>
    <definedName name="____qyc1234" localSheetId="21">#REF!</definedName>
    <definedName name="___1A01_" localSheetId="21">#REF!</definedName>
    <definedName name="___2A08_" localSheetId="21">'[50]A01-1'!$A$5:$C$36</definedName>
    <definedName name="___A01" localSheetId="21">#REF!</definedName>
    <definedName name="___A08" localSheetId="21">'[52]A01-1'!$A$5:$C$36</definedName>
    <definedName name="___qyc1234" localSheetId="21">#REF!</definedName>
    <definedName name="__1A01_" localSheetId="21">#REF!</definedName>
    <definedName name="__2A01_" localSheetId="21">#REF!</definedName>
    <definedName name="__2A08_" localSheetId="21">'[50]A01-1'!$A$5:$C$36</definedName>
    <definedName name="__4A08_" localSheetId="21">'[50]A01-1'!$A$5:$C$36</definedName>
    <definedName name="__A01" localSheetId="21">#REF!</definedName>
    <definedName name="__A08" localSheetId="21">'[50]A01-1'!$A$5:$C$36</definedName>
    <definedName name="__qyc1234" localSheetId="21">#REF!</definedName>
    <definedName name="_1A01_" localSheetId="21">#REF!</definedName>
    <definedName name="_2A01_" localSheetId="21">#REF!</definedName>
    <definedName name="_2A08_" localSheetId="21">'[53]A01-1'!$A$5:$C$36</definedName>
    <definedName name="_4A08_" localSheetId="21">'[50]A01-1'!$A$5:$C$36</definedName>
    <definedName name="_A01" localSheetId="21">#REF!</definedName>
    <definedName name="_A08" localSheetId="21">'[50]A01-1'!$A$5:$C$36</definedName>
    <definedName name="_a8756" localSheetId="21">'[54]A01-1'!$A$5:$C$36</definedName>
    <definedName name="_xlnm._FilterDatabase" localSheetId="21" hidden="1">'20.'!$A$4:$C$27</definedName>
    <definedName name="_qyc1234" localSheetId="21">#REF!</definedName>
    <definedName name="______________A01" localSheetId="21">#REF!</definedName>
    <definedName name="________________A01">#REF!</definedName>
    <definedName name="_____A08" localSheetId="21">'[54]A01-1'!$A$5:$C$36</definedName>
    <definedName name="_________________A08">'[49]A01-1'!$A$5:$C$36</definedName>
    <definedName name="Database" localSheetId="21" hidden="1">#REF!</definedName>
    <definedName name="_xlnm.Print_Titles" localSheetId="21">'20.'!$2:$4</definedName>
    <definedName name="___________qyc1234" localSheetId="21">#REF!</definedName>
    <definedName name="____________qyc1234">#REF!</definedName>
    <definedName name="地区名称" localSheetId="21">#REF!</definedName>
    <definedName name="分类" localSheetId="21">#REF!</definedName>
    <definedName name="市州" localSheetId="21">[58]Sheet1!$A$2:$U$2</definedName>
    <definedName name="行业" localSheetId="21">[58]Sheet1!$W$2:$W$9</definedName>
    <definedName name="形式" localSheetId="21">#REF!</definedName>
    <definedName name="支出" localSheetId="21">#REF!</definedName>
    <definedName name="_______________A01" localSheetId="22">#REF!</definedName>
    <definedName name="_______________A08" localSheetId="22">'[50]A01-1'!$A$5:$C$36</definedName>
    <definedName name="_____________A01" localSheetId="22">#REF!</definedName>
    <definedName name="_____________A08" localSheetId="22">'[57]A01-1'!$A$5:$C$36</definedName>
    <definedName name="____________A01" localSheetId="22">#REF!</definedName>
    <definedName name="___________A01" localSheetId="22">#REF!</definedName>
    <definedName name="__________A01" localSheetId="22">#REF!</definedName>
    <definedName name="__________qyc1234" localSheetId="22">#REF!</definedName>
    <definedName name="_________A01" localSheetId="22">#REF!</definedName>
    <definedName name="_________qyc1234" localSheetId="22">#REF!</definedName>
    <definedName name="________A01" localSheetId="22">#REF!</definedName>
    <definedName name="________qyc1234" localSheetId="22">#REF!</definedName>
    <definedName name="_______A01" localSheetId="22">#REF!</definedName>
    <definedName name="_______A08" localSheetId="22">'[56]A01-1'!$A$5:$C$36</definedName>
    <definedName name="_______qyc1234" localSheetId="22">#REF!</definedName>
    <definedName name="______A01" localSheetId="22">#REF!</definedName>
    <definedName name="______qyc1234" localSheetId="22">#REF!</definedName>
    <definedName name="_____A01" localSheetId="22">#REF!</definedName>
    <definedName name="_____qyc1234" localSheetId="22">#REF!</definedName>
    <definedName name="____1A01_" localSheetId="22">#REF!</definedName>
    <definedName name="____2A08_" localSheetId="22">'[51]A01-1'!$A$5:$C$36</definedName>
    <definedName name="____A01" localSheetId="22">#REF!</definedName>
    <definedName name="____A08" localSheetId="22">'[52]A01-1'!$A$5:$C$36</definedName>
    <definedName name="____qyc1234" localSheetId="22">#REF!</definedName>
    <definedName name="___1A01_" localSheetId="22">#REF!</definedName>
    <definedName name="___2A08_" localSheetId="22">'[50]A01-1'!$A$5:$C$36</definedName>
    <definedName name="___A01" localSheetId="22">#REF!</definedName>
    <definedName name="___A08" localSheetId="22">'[52]A01-1'!$A$5:$C$36</definedName>
    <definedName name="___qyc1234" localSheetId="22">#REF!</definedName>
    <definedName name="__1A01_" localSheetId="22">#REF!</definedName>
    <definedName name="__2A01_" localSheetId="22">#REF!</definedName>
    <definedName name="__2A08_" localSheetId="22">'[50]A01-1'!$A$5:$C$36</definedName>
    <definedName name="__4A08_" localSheetId="22">'[50]A01-1'!$A$5:$C$36</definedName>
    <definedName name="__A01" localSheetId="22">#REF!</definedName>
    <definedName name="__A08" localSheetId="22">'[50]A01-1'!$A$5:$C$36</definedName>
    <definedName name="__qyc1234" localSheetId="22">#REF!</definedName>
    <definedName name="_1A01_" localSheetId="22">#REF!</definedName>
    <definedName name="_2A01_" localSheetId="22">#REF!</definedName>
    <definedName name="_2A08_" localSheetId="22">'[53]A01-1'!$A$5:$C$36</definedName>
    <definedName name="_4A08_" localSheetId="22">'[50]A01-1'!$A$5:$C$36</definedName>
    <definedName name="_A01" localSheetId="22">#REF!</definedName>
    <definedName name="_A08" localSheetId="22">'[50]A01-1'!$A$5:$C$36</definedName>
    <definedName name="_a8756" localSheetId="22">'[54]A01-1'!$A$5:$C$36</definedName>
    <definedName name="_xlnm._FilterDatabase" localSheetId="22" hidden="1">'21.'!$A$4:$D$22</definedName>
    <definedName name="_qyc1234" localSheetId="22">#REF!</definedName>
    <definedName name="______________A01" localSheetId="22">#REF!</definedName>
    <definedName name="_____A08" localSheetId="22">'[54]A01-1'!$A$5:$C$36</definedName>
    <definedName name="Database" localSheetId="22" hidden="1">#REF!</definedName>
    <definedName name="_xlnm.Print_Titles" localSheetId="22">'21.'!$2:$2</definedName>
    <definedName name="___________qyc1234" localSheetId="22">#REF!</definedName>
    <definedName name="地区名称" localSheetId="22">#REF!</definedName>
    <definedName name="分类" localSheetId="22">#REF!</definedName>
    <definedName name="市州" localSheetId="22">[58]Sheet1!$A$2:$U$2</definedName>
    <definedName name="行业" localSheetId="22">[58]Sheet1!$W$2:$W$9</definedName>
    <definedName name="形式" localSheetId="22">#REF!</definedName>
    <definedName name="支出" localSheetId="22">#REF!</definedName>
    <definedName name="_______________A01" localSheetId="23">#REF!</definedName>
    <definedName name="_______________A08" localSheetId="23">'[50]A01-1'!$A$5:$C$36</definedName>
    <definedName name="_____________A01" localSheetId="23">#REF!</definedName>
    <definedName name="_____________A08" localSheetId="23">'[57]A01-1'!$A$5:$C$36</definedName>
    <definedName name="____________A01" localSheetId="23">#REF!</definedName>
    <definedName name="___________A01" localSheetId="23">#REF!</definedName>
    <definedName name="__________A01" localSheetId="23">#REF!</definedName>
    <definedName name="__________qyc1234" localSheetId="23">#REF!</definedName>
    <definedName name="_________A01" localSheetId="23">#REF!</definedName>
    <definedName name="_________qyc1234" localSheetId="23">#REF!</definedName>
    <definedName name="________A01" localSheetId="23">#REF!</definedName>
    <definedName name="________qyc1234" localSheetId="23">#REF!</definedName>
    <definedName name="_______A01" localSheetId="23">#REF!</definedName>
    <definedName name="_______A08" localSheetId="23">'[56]A01-1'!$A$5:$C$36</definedName>
    <definedName name="_______qyc1234" localSheetId="23">#REF!</definedName>
    <definedName name="______A01" localSheetId="23">#REF!</definedName>
    <definedName name="______qyc1234" localSheetId="23">#REF!</definedName>
    <definedName name="_____A01" localSheetId="23">#REF!</definedName>
    <definedName name="_____qyc1234" localSheetId="23">#REF!</definedName>
    <definedName name="____1A01_" localSheetId="23">#REF!</definedName>
    <definedName name="____2A08_" localSheetId="23">'[51]A01-1'!$A$5:$C$36</definedName>
    <definedName name="____A01" localSheetId="23">#REF!</definedName>
    <definedName name="____A08" localSheetId="23">'[55]A01-1'!$A$5:$C$36</definedName>
    <definedName name="____qyc1234" localSheetId="23">#REF!</definedName>
    <definedName name="___1A01_" localSheetId="23">#REF!</definedName>
    <definedName name="___2A08_" localSheetId="23">'[50]A01-1'!$A$5:$C$36</definedName>
    <definedName name="___A01" localSheetId="23">#REF!</definedName>
    <definedName name="___A08" localSheetId="23">'[55]A01-1'!$A$5:$C$36</definedName>
    <definedName name="___qyc1234" localSheetId="23">#REF!</definedName>
    <definedName name="__1A01_" localSheetId="23">#REF!</definedName>
    <definedName name="__2A01_" localSheetId="23">#REF!</definedName>
    <definedName name="__2A08_" localSheetId="23">'[50]A01-1'!$A$5:$C$36</definedName>
    <definedName name="__4A08_" localSheetId="23">'[50]A01-1'!$A$5:$C$36</definedName>
    <definedName name="__A01" localSheetId="23">#REF!</definedName>
    <definedName name="__A08" localSheetId="23">'[50]A01-1'!$A$5:$C$36</definedName>
    <definedName name="__qyc1234" localSheetId="23">#REF!</definedName>
    <definedName name="_1A01_" localSheetId="23">#REF!</definedName>
    <definedName name="_2A01_" localSheetId="23">#REF!</definedName>
    <definedName name="_2A08_" localSheetId="23">'[53]A01-1'!$A$5:$C$36</definedName>
    <definedName name="_4A08_" localSheetId="23">'[50]A01-1'!$A$5:$C$36</definedName>
    <definedName name="_A01" localSheetId="23">#REF!</definedName>
    <definedName name="_A08" localSheetId="23">'[50]A01-1'!$A$5:$C$36</definedName>
    <definedName name="_a8756" localSheetId="23">'[54]A01-1'!$A$5:$C$36</definedName>
    <definedName name="_qyc1234" localSheetId="23">#REF!</definedName>
    <definedName name="______________A01" localSheetId="23">#REF!</definedName>
    <definedName name="_____A08" localSheetId="23">'[54]A01-1'!$A$5:$C$36</definedName>
    <definedName name="Database" localSheetId="23" hidden="1">#REF!</definedName>
    <definedName name="___________qyc1234" localSheetId="23">#REF!</definedName>
    <definedName name="地区名称" localSheetId="23">#REF!</definedName>
    <definedName name="分类" localSheetId="23">#REF!</definedName>
    <definedName name="市州" localSheetId="23">[58]Sheet1!$A$2:$U$2</definedName>
    <definedName name="行业" localSheetId="23">[58]Sheet1!$W$2:$W$9</definedName>
    <definedName name="形式" localSheetId="23">#REF!</definedName>
    <definedName name="支出" localSheetId="23">#REF!</definedName>
    <definedName name="_______________A01" localSheetId="24">#REF!</definedName>
    <definedName name="_______________A08" localSheetId="24">'[50]A01-1'!$A$5:$C$36</definedName>
    <definedName name="_____________A01" localSheetId="24">#REF!</definedName>
    <definedName name="_____________A08" localSheetId="24">'[57]A01-1'!$A$5:$C$36</definedName>
    <definedName name="____________A01" localSheetId="24">#REF!</definedName>
    <definedName name="___________A01" localSheetId="24">#REF!</definedName>
    <definedName name="__________A01" localSheetId="24">#REF!</definedName>
    <definedName name="__________qyc1234" localSheetId="24">#REF!</definedName>
    <definedName name="_________A01" localSheetId="24">#REF!</definedName>
    <definedName name="_________qyc1234" localSheetId="24">#REF!</definedName>
    <definedName name="________A01" localSheetId="24">#REF!</definedName>
    <definedName name="________qyc1234" localSheetId="24">#REF!</definedName>
    <definedName name="_______A01" localSheetId="24">#REF!</definedName>
    <definedName name="_______A08" localSheetId="24">'[56]A01-1'!$A$5:$C$36</definedName>
    <definedName name="_______qyc1234" localSheetId="24">#REF!</definedName>
    <definedName name="______A01" localSheetId="24">#REF!</definedName>
    <definedName name="______qyc1234" localSheetId="24">#REF!</definedName>
    <definedName name="_____A01" localSheetId="24">#REF!</definedName>
    <definedName name="_____qyc1234" localSheetId="24">#REF!</definedName>
    <definedName name="____1A01_" localSheetId="24">#REF!</definedName>
    <definedName name="____2A08_" localSheetId="24">'[51]A01-1'!$A$5:$C$36</definedName>
    <definedName name="____A01" localSheetId="24">#REF!</definedName>
    <definedName name="____A08" localSheetId="24">'[52]A01-1'!$A$5:$C$36</definedName>
    <definedName name="____qyc1234" localSheetId="24">#REF!</definedName>
    <definedName name="___1A01_" localSheetId="24">#REF!</definedName>
    <definedName name="___2A08_" localSheetId="24">'[50]A01-1'!$A$5:$C$36</definedName>
    <definedName name="___A01" localSheetId="24">#REF!</definedName>
    <definedName name="___A08" localSheetId="24">'[52]A01-1'!$A$5:$C$36</definedName>
    <definedName name="___qyc1234" localSheetId="24">#REF!</definedName>
    <definedName name="__1A01_" localSheetId="24">#REF!</definedName>
    <definedName name="__2A01_" localSheetId="24">#REF!</definedName>
    <definedName name="__2A08_" localSheetId="24">'[50]A01-1'!$A$5:$C$36</definedName>
    <definedName name="__4A08_" localSheetId="24">'[50]A01-1'!$A$5:$C$36</definedName>
    <definedName name="__A01" localSheetId="24">#REF!</definedName>
    <definedName name="__A08" localSheetId="24">'[50]A01-1'!$A$5:$C$36</definedName>
    <definedName name="__qyc1234" localSheetId="24">#REF!</definedName>
    <definedName name="_1A01_" localSheetId="24">#REF!</definedName>
    <definedName name="_2A01_" localSheetId="24">#REF!</definedName>
    <definedName name="_2A08_" localSheetId="24">'[53]A01-1'!$A$5:$C$36</definedName>
    <definedName name="_4A08_" localSheetId="24">'[50]A01-1'!$A$5:$C$36</definedName>
    <definedName name="_A01" localSheetId="24">#REF!</definedName>
    <definedName name="_A08" localSheetId="24">'[50]A01-1'!$A$5:$C$36</definedName>
    <definedName name="_a8756" localSheetId="24">'[54]A01-1'!$A$5:$C$36</definedName>
    <definedName name="_xlnm._FilterDatabase" localSheetId="24" hidden="1">'23.'!$A$4:$B$29</definedName>
    <definedName name="_qyc1234" localSheetId="24">#REF!</definedName>
    <definedName name="______________A01" localSheetId="24">#REF!</definedName>
    <definedName name="_____A08" localSheetId="24">'[54]A01-1'!$A$5:$C$36</definedName>
    <definedName name="Database" localSheetId="24" hidden="1">#REF!</definedName>
    <definedName name="_xlnm.Print_Titles" localSheetId="24">'23.'!$2:$4</definedName>
    <definedName name="___________qyc1234" localSheetId="24">#REF!</definedName>
    <definedName name="地区名称" localSheetId="24">#REF!</definedName>
    <definedName name="分类" localSheetId="24">#REF!</definedName>
    <definedName name="市州" localSheetId="24">[58]Sheet1!$A$2:$U$2</definedName>
    <definedName name="行业" localSheetId="24">[58]Sheet1!$W$2:$W$9</definedName>
    <definedName name="形式" localSheetId="24">#REF!</definedName>
    <definedName name="支出" localSheetId="24">#REF!</definedName>
    <definedName name="_______________A01" localSheetId="25">#REF!</definedName>
    <definedName name="_______________A08" localSheetId="25">'[50]A01-1'!$A$5:$C$36</definedName>
    <definedName name="_____________A01" localSheetId="25">#REF!</definedName>
    <definedName name="_____________A08" localSheetId="25">'[57]A01-1'!$A$5:$C$36</definedName>
    <definedName name="____________A01" localSheetId="25">#REF!</definedName>
    <definedName name="___________A01" localSheetId="25">#REF!</definedName>
    <definedName name="__________A01" localSheetId="25">#REF!</definedName>
    <definedName name="__________qyc1234" localSheetId="25">#REF!</definedName>
    <definedName name="_________A01" localSheetId="25">#REF!</definedName>
    <definedName name="_________qyc1234" localSheetId="25">#REF!</definedName>
    <definedName name="________A01" localSheetId="25">#REF!</definedName>
    <definedName name="________qyc1234" localSheetId="25">#REF!</definedName>
    <definedName name="_______A01" localSheetId="25">#REF!</definedName>
    <definedName name="_______A08" localSheetId="25">'[56]A01-1'!$A$5:$C$36</definedName>
    <definedName name="_______qyc1234" localSheetId="25">#REF!</definedName>
    <definedName name="______A01" localSheetId="25">#REF!</definedName>
    <definedName name="______qyc1234" localSheetId="25">#REF!</definedName>
    <definedName name="_____A01" localSheetId="25">#REF!</definedName>
    <definedName name="_____qyc1234" localSheetId="25">#REF!</definedName>
    <definedName name="____1A01_" localSheetId="25">#REF!</definedName>
    <definedName name="____2A08_" localSheetId="25">'[51]A01-1'!$A$5:$C$36</definedName>
    <definedName name="____A01" localSheetId="25">#REF!</definedName>
    <definedName name="____A08" localSheetId="25">'[52]A01-1'!$A$5:$C$36</definedName>
    <definedName name="____qyc1234" localSheetId="25">#REF!</definedName>
    <definedName name="___1A01_" localSheetId="25">#REF!</definedName>
    <definedName name="___2A08_" localSheetId="25">'[50]A01-1'!$A$5:$C$36</definedName>
    <definedName name="___A01" localSheetId="25">#REF!</definedName>
    <definedName name="___A08" localSheetId="25">'[52]A01-1'!$A$5:$C$36</definedName>
    <definedName name="___qyc1234" localSheetId="25">#REF!</definedName>
    <definedName name="__1A01_" localSheetId="25">#REF!</definedName>
    <definedName name="__2A01_" localSheetId="25">#REF!</definedName>
    <definedName name="__2A08_" localSheetId="25">'[50]A01-1'!$A$5:$C$36</definedName>
    <definedName name="__4A08_" localSheetId="25">'[50]A01-1'!$A$5:$C$36</definedName>
    <definedName name="__A01" localSheetId="25">#REF!</definedName>
    <definedName name="__A08" localSheetId="25">'[50]A01-1'!$A$5:$C$36</definedName>
    <definedName name="__qyc1234" localSheetId="25">#REF!</definedName>
    <definedName name="_1A01_" localSheetId="25">#REF!</definedName>
    <definedName name="_2A01_" localSheetId="25">#REF!</definedName>
    <definedName name="_2A08_" localSheetId="25">'[53]A01-1'!$A$5:$C$36</definedName>
    <definedName name="_4A08_" localSheetId="25">'[50]A01-1'!$A$5:$C$36</definedName>
    <definedName name="_A01" localSheetId="25">#REF!</definedName>
    <definedName name="_A08" localSheetId="25">'[50]A01-1'!$A$5:$C$36</definedName>
    <definedName name="_a8756" localSheetId="25">'[54]A01-1'!$A$5:$C$36</definedName>
    <definedName name="_qyc1234" localSheetId="25">#REF!</definedName>
    <definedName name="______________A01" localSheetId="25">#REF!</definedName>
    <definedName name="_____A08" localSheetId="25">'[54]A01-1'!$A$5:$C$36</definedName>
    <definedName name="Database" localSheetId="25" hidden="1">#REF!</definedName>
    <definedName name="_xlnm.Print_Titles" localSheetId="25">'24.'!$2:$4</definedName>
    <definedName name="___________qyc1234" localSheetId="25">#REF!</definedName>
    <definedName name="地区名称" localSheetId="25">#REF!</definedName>
    <definedName name="分类" localSheetId="25">#REF!</definedName>
    <definedName name="市州" localSheetId="25">[58]Sheet1!$A$2:$U$2</definedName>
    <definedName name="行业" localSheetId="25">[58]Sheet1!$W$2:$W$9</definedName>
    <definedName name="形式" localSheetId="25">#REF!</definedName>
    <definedName name="支出" localSheetId="25">#REF!</definedName>
    <definedName name="_______________A01" localSheetId="26">#REF!</definedName>
    <definedName name="_______________A08" localSheetId="26">'[50]A01-1'!$A$5:$C$36</definedName>
    <definedName name="_____________A01" localSheetId="26">#REF!</definedName>
    <definedName name="_____________A08" localSheetId="26">'[57]A01-1'!$A$5:$C$36</definedName>
    <definedName name="____________A01" localSheetId="26">#REF!</definedName>
    <definedName name="___________A01" localSheetId="26">#REF!</definedName>
    <definedName name="__________A01" localSheetId="26">#REF!</definedName>
    <definedName name="__________qyc1234" localSheetId="26">#REF!</definedName>
    <definedName name="_________A01" localSheetId="26">#REF!</definedName>
    <definedName name="_________qyc1234" localSheetId="26">#REF!</definedName>
    <definedName name="________A01" localSheetId="26">#REF!</definedName>
    <definedName name="________qyc1234" localSheetId="26">#REF!</definedName>
    <definedName name="_______A01" localSheetId="26">#REF!</definedName>
    <definedName name="_______A08" localSheetId="26">'[56]A01-1'!$A$5:$C$36</definedName>
    <definedName name="_______qyc1234" localSheetId="26">#REF!</definedName>
    <definedName name="______A01" localSheetId="26">#REF!</definedName>
    <definedName name="______qyc1234" localSheetId="26">#REF!</definedName>
    <definedName name="_____A01" localSheetId="26">#REF!</definedName>
    <definedName name="_____qyc1234" localSheetId="26">#REF!</definedName>
    <definedName name="____1A01_" localSheetId="26">#REF!</definedName>
    <definedName name="____2A08_" localSheetId="26">'[51]A01-1'!$A$5:$C$36</definedName>
    <definedName name="____A01" localSheetId="26">#REF!</definedName>
    <definedName name="____A08" localSheetId="26">'[55]A01-1'!$A$5:$C$36</definedName>
    <definedName name="____qyc1234" localSheetId="26">#REF!</definedName>
    <definedName name="___1A01_" localSheetId="26">#REF!</definedName>
    <definedName name="___2A08_" localSheetId="26">'[50]A01-1'!$A$5:$C$36</definedName>
    <definedName name="___A01" localSheetId="26">#REF!</definedName>
    <definedName name="___A08" localSheetId="26">'[55]A01-1'!$A$5:$C$36</definedName>
    <definedName name="___qyc1234" localSheetId="26">#REF!</definedName>
    <definedName name="__1A01_" localSheetId="26">#REF!</definedName>
    <definedName name="__2A01_" localSheetId="26">#REF!</definedName>
    <definedName name="__2A08_" localSheetId="26">'[50]A01-1'!$A$5:$C$36</definedName>
    <definedName name="__4A08_" localSheetId="26">'[50]A01-1'!$A$5:$C$36</definedName>
    <definedName name="__A01" localSheetId="26">#REF!</definedName>
    <definedName name="__A08" localSheetId="26">'[50]A01-1'!$A$5:$C$36</definedName>
    <definedName name="__qyc1234" localSheetId="26">#REF!</definedName>
    <definedName name="_1A01_" localSheetId="26">#REF!</definedName>
    <definedName name="_2A01_" localSheetId="26">#REF!</definedName>
    <definedName name="_2A08_" localSheetId="26">'[53]A01-1'!$A$5:$C$36</definedName>
    <definedName name="_4A08_" localSheetId="26">'[50]A01-1'!$A$5:$C$36</definedName>
    <definedName name="_A01" localSheetId="26">#REF!</definedName>
    <definedName name="_A08" localSheetId="26">'[50]A01-1'!$A$5:$C$36</definedName>
    <definedName name="_a8756" localSheetId="26">'[54]A01-1'!$A$5:$C$36</definedName>
    <definedName name="_qyc1234" localSheetId="26">#REF!</definedName>
    <definedName name="______________A01" localSheetId="26">#REF!</definedName>
    <definedName name="_____A08" localSheetId="26">'[54]A01-1'!$A$5:$C$36</definedName>
    <definedName name="Database" localSheetId="26" hidden="1">#REF!</definedName>
    <definedName name="____________qyc1234" localSheetId="26">#REF!</definedName>
    <definedName name="地区名称" localSheetId="26">#REF!</definedName>
    <definedName name="分类" localSheetId="26">#REF!</definedName>
    <definedName name="市州" localSheetId="26">[58]Sheet1!$A$2:$U$2</definedName>
    <definedName name="行业" localSheetId="26">[58]Sheet1!$W$2:$W$9</definedName>
    <definedName name="形式" localSheetId="26">#REF!</definedName>
    <definedName name="支出" localSheetId="26">#REF!</definedName>
    <definedName name="_______________A01" localSheetId="27">#REF!</definedName>
    <definedName name="_______________A08" localSheetId="27">'[45]A01-1'!$A$5:$C$36</definedName>
    <definedName name="_____________A01" localSheetId="27">#REF!</definedName>
    <definedName name="_____________A08" localSheetId="27">'[57]A01-1'!$A$5:$C$36</definedName>
    <definedName name="____________A01" localSheetId="27">#REF!</definedName>
    <definedName name="___________A01" localSheetId="27">#REF!</definedName>
    <definedName name="__________A01" localSheetId="27">#REF!</definedName>
    <definedName name="__________qyc1234" localSheetId="27">#REF!</definedName>
    <definedName name="_________A01" localSheetId="27">#REF!</definedName>
    <definedName name="_________qyc1234" localSheetId="27">#REF!</definedName>
    <definedName name="________A01" localSheetId="27">#REF!</definedName>
    <definedName name="________qyc1234" localSheetId="27">#REF!</definedName>
    <definedName name="_______A01" localSheetId="27">#REF!</definedName>
    <definedName name="_______A08" localSheetId="27">'[56]A01-1'!$A$5:$C$36</definedName>
    <definedName name="_______qyc1234" localSheetId="27">#REF!</definedName>
    <definedName name="______A01" localSheetId="27">#REF!</definedName>
    <definedName name="______qyc1234" localSheetId="27">#REF!</definedName>
    <definedName name="_____A01" localSheetId="27">#REF!</definedName>
    <definedName name="_____qyc1234" localSheetId="27">#REF!</definedName>
    <definedName name="____1A01_" localSheetId="27">#REF!</definedName>
    <definedName name="____2A08_" localSheetId="27">'[46]A01-1'!$A$5:$C$36</definedName>
    <definedName name="____A01" localSheetId="27">#REF!</definedName>
    <definedName name="____A08" localSheetId="27">'[47]A01-1'!$A$5:$C$36</definedName>
    <definedName name="____qyc1234" localSheetId="27">#REF!</definedName>
    <definedName name="___1A01_" localSheetId="27">#REF!</definedName>
    <definedName name="___2A08_" localSheetId="27">'[45]A01-1'!$A$5:$C$36</definedName>
    <definedName name="___A01" localSheetId="27">#REF!</definedName>
    <definedName name="___A08" localSheetId="27">'[47]A01-1'!$A$5:$C$36</definedName>
    <definedName name="___qyc1234" localSheetId="27">#REF!</definedName>
    <definedName name="__1A01_" localSheetId="27">#REF!</definedName>
    <definedName name="__2A01_" localSheetId="27">#REF!</definedName>
    <definedName name="__2A08_" localSheetId="27">'[45]A01-1'!$A$5:$C$36</definedName>
    <definedName name="__4A08_" localSheetId="27">'[45]A01-1'!$A$5:$C$36</definedName>
    <definedName name="__A01" localSheetId="27">#REF!</definedName>
    <definedName name="__A08" localSheetId="27">'[45]A01-1'!$A$5:$C$36</definedName>
    <definedName name="__qyc1234" localSheetId="27">#REF!</definedName>
    <definedName name="_1A01_" localSheetId="27">#REF!</definedName>
    <definedName name="_2A01_" localSheetId="27">#REF!</definedName>
    <definedName name="_2A08_" localSheetId="27">'[48]A01-1'!$A$5:$C$36</definedName>
    <definedName name="_4A08_" localSheetId="27">'[45]A01-1'!$A$5:$C$36</definedName>
    <definedName name="_A01" localSheetId="27">#REF!</definedName>
    <definedName name="_A08" localSheetId="27">'[45]A01-1'!$A$5:$C$36</definedName>
    <definedName name="_a8756" localSheetId="27">'[49]A01-1'!$A$5:$C$36</definedName>
    <definedName name="_qyc1234" localSheetId="27">#REF!</definedName>
    <definedName name="Database" localSheetId="27" hidden="1">#REF!</definedName>
    <definedName name="地区名称" localSheetId="27">#REF!</definedName>
    <definedName name="分类" localSheetId="27">#REF!</definedName>
    <definedName name="市州" localSheetId="27">[58]Sheet1!$A$2:$U$2</definedName>
    <definedName name="行业" localSheetId="27">[58]Sheet1!$W$2:$W$9</definedName>
    <definedName name="形式" localSheetId="27">#REF!</definedName>
    <definedName name="支出" localSheetId="27">#REF!</definedName>
    <definedName name="_______________A01" localSheetId="6">#REF!</definedName>
    <definedName name="_______________A08" localSheetId="6">'[25]A01-1'!$A$5:$C$36</definedName>
    <definedName name="____1A01_" localSheetId="6">#REF!</definedName>
    <definedName name="____2A08_" localSheetId="6">'[26]A01-1'!$A$5:$C$36</definedName>
    <definedName name="____A01" localSheetId="6">#REF!</definedName>
    <definedName name="____A08" localSheetId="6">'[30]A01-1'!$A$5:$C$36</definedName>
    <definedName name="___1A01_" localSheetId="6">#REF!</definedName>
    <definedName name="___2A08_" localSheetId="6">'[27]A01-1'!$A$5:$C$36</definedName>
    <definedName name="___A01" localSheetId="6">#REF!</definedName>
    <definedName name="___A08" localSheetId="6">'[30]A01-1'!$A$5:$C$36</definedName>
    <definedName name="__1A01_" localSheetId="6">#REF!</definedName>
    <definedName name="__2A01_" localSheetId="6">#REF!</definedName>
    <definedName name="__2A08_" localSheetId="6">'[26]A01-1'!$A$5:$C$36</definedName>
    <definedName name="__4A08_" localSheetId="6">'[28]A01-1'!$A$5:$C$36</definedName>
    <definedName name="__A01" localSheetId="6">#REF!</definedName>
    <definedName name="__A08" localSheetId="6">'[26]A01-1'!$A$5:$C$36</definedName>
    <definedName name="_1A01_" localSheetId="6">#REF!</definedName>
    <definedName name="_2A01_" localSheetId="6">#REF!</definedName>
    <definedName name="_2A08_" localSheetId="6">'[29]A01-1'!$A$5:$C$36</definedName>
    <definedName name="_4A08_" localSheetId="6">'[26]A01-1'!$A$5:$C$36</definedName>
    <definedName name="_A01" localSheetId="6">#REF!</definedName>
    <definedName name="_A08" localSheetId="6">'[26]A01-1'!$A$5:$C$36</definedName>
    <definedName name="_a8756" localSheetId="6">'[25]A01-1'!$A$5:$C$36</definedName>
    <definedName name="_qyc1234" localSheetId="6">#REF!</definedName>
    <definedName name="______________________A01" localSheetId="6">#REF!</definedName>
    <definedName name="_______________________A08" localSheetId="6">'[22]A01-1'!$A$5:$C$36</definedName>
    <definedName name="Database" localSheetId="6" hidden="1">#REF!</definedName>
    <definedName name="_xlnm.Print_Titles" localSheetId="6" hidden="1">'5.'!$1:$4</definedName>
    <definedName name="__________________qyc1234" localSheetId="6">#REF!</definedName>
    <definedName name="地区名称" localSheetId="6">#REF!</definedName>
    <definedName name="支出" localSheetId="6">#REF!</definedName>
    <definedName name="_____A01" localSheetId="6">#REF!</definedName>
    <definedName name="_____A08" localSheetId="6">'[25]A01-1'!$A$5:$C$36</definedName>
    <definedName name="__qyc1234" localSheetId="6">#REF!</definedName>
    <definedName name="______A01" localSheetId="6">#REF!</definedName>
    <definedName name="______A08" localSheetId="6">'[25]A01-1'!$A$5:$C$36</definedName>
    <definedName name="___qyc1234" localSheetId="6">#REF!</definedName>
    <definedName name="____________A01" localSheetId="6">#REF!</definedName>
    <definedName name="____________A08" localSheetId="6">'[34]A01-1'!$A$5:$C$36</definedName>
    <definedName name="___________A01" localSheetId="6">#REF!</definedName>
    <definedName name="___________A08" localSheetId="6">'[34]A01-1'!$A$5:$C$36</definedName>
    <definedName name="__________A01" localSheetId="6">#REF!</definedName>
    <definedName name="__________A08" localSheetId="6">'[34]A01-1'!$A$5:$C$36</definedName>
    <definedName name="_________qyc1234" localSheetId="6">#REF!</definedName>
    <definedName name="________A08" localSheetId="6">'[34]A01-1'!$A$5:$C$36</definedName>
    <definedName name="________qyc1234" localSheetId="6">#REF!</definedName>
    <definedName name="_______qyc1234" localSheetId="6">#REF!</definedName>
    <definedName name="_________A08" localSheetId="6">'[24]A01-1'!$A$5:$C$36</definedName>
    <definedName name="________A01" localSheetId="6">#REF!</definedName>
    <definedName name="_______A01" localSheetId="6">#REF!</definedName>
    <definedName name="_______A08" localSheetId="6">'[25]A01-1'!$A$5:$C$36</definedName>
    <definedName name="_____qyc1234" localSheetId="6">#REF!</definedName>
    <definedName name="____qyc1234" localSheetId="6">#REF!</definedName>
    <definedName name="_________A01" localSheetId="6">#REF!</definedName>
    <definedName name="_____________A08" localSheetId="6">'[33]A01-1'!$A$5:$C$36</definedName>
    <definedName name="______qyc1234" localSheetId="6">#REF!</definedName>
    <definedName name="分类" localSheetId="6">#REF!</definedName>
    <definedName name="行业" localSheetId="6">[31]Sheet1!$W$2:$W$9</definedName>
    <definedName name="市州" localSheetId="6">[31]Sheet1!$A$2:$U$2</definedName>
    <definedName name="形式" localSheetId="6">#REF!</definedName>
    <definedName name="性质" localSheetId="6">[32]Sheet2!$A$1:$A$4</definedName>
    <definedName name="_____________A01" localSheetId="6">#REF!</definedName>
    <definedName name="______________A08" localSheetId="6">'[23]A01-1'!$A$5:$C$36</definedName>
    <definedName name="__________qyc1234" localSheetId="6">#REF!</definedName>
    <definedName name="DAHAI" localSheetId="6">#REF!</definedName>
    <definedName name="_xlnm.Print_Area" localSheetId="6">'5.'!$A$1:$B$1246</definedName>
    <definedName name="_______________A01" localSheetId="8">#REF!</definedName>
    <definedName name="_______________A08" localSheetId="8">'[35]A01-1'!$A$5:$C$36</definedName>
    <definedName name="____1A01_" localSheetId="8">#REF!</definedName>
    <definedName name="____2A08_" localSheetId="8">'[36]A01-1'!$A$5:$C$36</definedName>
    <definedName name="____A01" localSheetId="8">#REF!</definedName>
    <definedName name="____A08" localSheetId="8">'[39]A01-1'!$A$5:$C$36</definedName>
    <definedName name="___1A01_" localSheetId="8">#REF!</definedName>
    <definedName name="___2A08_" localSheetId="8">'[35]A01-1'!$A$5:$C$36</definedName>
    <definedName name="___A01" localSheetId="8">#REF!</definedName>
    <definedName name="___A08" localSheetId="8">'[39]A01-1'!$A$5:$C$36</definedName>
    <definedName name="__1A01_" localSheetId="8">#REF!</definedName>
    <definedName name="__2A01_" localSheetId="8">#REF!</definedName>
    <definedName name="__2A08_" localSheetId="8">'[35]A01-1'!$A$5:$C$36</definedName>
    <definedName name="__4A08_" localSheetId="8">'[35]A01-1'!$A$5:$C$36</definedName>
    <definedName name="__A01" localSheetId="8">#REF!</definedName>
    <definedName name="__A08" localSheetId="8">'[35]A01-1'!$A$5:$C$36</definedName>
    <definedName name="_1A01_" localSheetId="8">#REF!</definedName>
    <definedName name="_2A01_" localSheetId="8">#REF!</definedName>
    <definedName name="_2A08_" localSheetId="8">'[37]A01-1'!$A$5:$C$36</definedName>
    <definedName name="_4A08_" localSheetId="8">'[35]A01-1'!$A$5:$C$36</definedName>
    <definedName name="_A01" localSheetId="8">#REF!</definedName>
    <definedName name="_A08" localSheetId="8">'[35]A01-1'!$A$5:$C$36</definedName>
    <definedName name="_a8756" localSheetId="8">'[7]A01-1'!$A$5:$C$36</definedName>
    <definedName name="_qyc1234" localSheetId="8">#REF!</definedName>
    <definedName name="_____A01" localSheetId="8">#REF!</definedName>
    <definedName name="Database" localSheetId="8" hidden="1">#REF!</definedName>
    <definedName name="_xlnm.Print_Area" localSheetId="8">'7.'!$A$1:$B$45</definedName>
    <definedName name="__qyc1234" localSheetId="8">#REF!</definedName>
    <definedName name="地区名称" localSheetId="8">#REF!</definedName>
    <definedName name="支出" localSheetId="8">#REF!</definedName>
    <definedName name="_xlnm.Print_Titles" localSheetId="8">'7.'!$1:$4</definedName>
    <definedName name="______A01" localSheetId="8">#REF!</definedName>
    <definedName name="___qyc1234" localSheetId="8">#REF!</definedName>
    <definedName name="________________________A01" localSheetId="8">#REF!</definedName>
    <definedName name="_________________________A08" localSheetId="8">'[8]A01-1'!$A$5:$C$36</definedName>
    <definedName name="____________________qyc1234" localSheetId="8">#REF!</definedName>
    <definedName name="_______A01" localSheetId="8">#REF!</definedName>
    <definedName name="_______A08" localSheetId="8">'[8]A01-1'!$A$5:$C$36</definedName>
    <definedName name="____qyc1234" localSheetId="8">#REF!</definedName>
    <definedName name="_xlnm._FilterDatabase" localSheetId="8" hidden="1">'7.'!$A$5:$A$11</definedName>
    <definedName name="_______________A01" localSheetId="9">#REF!</definedName>
    <definedName name="_______________A08" localSheetId="9">'[35]A01-1'!$A$5:$C$36</definedName>
    <definedName name="____1A01_" localSheetId="9">#REF!</definedName>
    <definedName name="____2A08_" localSheetId="9">'[36]A01-1'!$A$5:$C$36</definedName>
    <definedName name="____A01" localSheetId="9">#REF!</definedName>
    <definedName name="____A08" localSheetId="9">'[39]A01-1'!$A$5:$C$36</definedName>
    <definedName name="___1A01_" localSheetId="9">#REF!</definedName>
    <definedName name="___2A08_" localSheetId="9">'[35]A01-1'!$A$5:$C$36</definedName>
    <definedName name="___A01" localSheetId="9">#REF!</definedName>
    <definedName name="___A08" localSheetId="9">'[39]A01-1'!$A$5:$C$36</definedName>
    <definedName name="__1A01_" localSheetId="9">#REF!</definedName>
    <definedName name="__2A01_" localSheetId="9">#REF!</definedName>
    <definedName name="__2A08_" localSheetId="9">'[35]A01-1'!$A$5:$C$36</definedName>
    <definedName name="__4A08_" localSheetId="9">'[35]A01-1'!$A$5:$C$36</definedName>
    <definedName name="__A01" localSheetId="9">#REF!</definedName>
    <definedName name="__A08" localSheetId="9">'[35]A01-1'!$A$5:$C$36</definedName>
    <definedName name="_1A01_" localSheetId="9">#REF!</definedName>
    <definedName name="_2A01_" localSheetId="9">#REF!</definedName>
    <definedName name="_2A08_" localSheetId="9">'[37]A01-1'!$A$5:$C$36</definedName>
    <definedName name="_4A08_" localSheetId="9">'[35]A01-1'!$A$5:$C$36</definedName>
    <definedName name="_A01" localSheetId="9">#REF!</definedName>
    <definedName name="_A08" localSheetId="9">'[35]A01-1'!$A$5:$C$36</definedName>
    <definedName name="_a8756" localSheetId="9">'[7]A01-1'!$A$5:$C$36</definedName>
    <definedName name="_qyc1234" localSheetId="9">#REF!</definedName>
    <definedName name="_____A01" localSheetId="9">#REF!</definedName>
    <definedName name="Database" localSheetId="9" hidden="1">#REF!</definedName>
    <definedName name="_xlnm.Print_Area" localSheetId="9">'8.'!$A$1:$B$45</definedName>
    <definedName name="__qyc1234" localSheetId="9">#REF!</definedName>
    <definedName name="地区名称" localSheetId="9">#REF!</definedName>
    <definedName name="支出" localSheetId="9">#REF!</definedName>
    <definedName name="_xlnm.Print_Titles" localSheetId="9">'8.'!$1:$4</definedName>
    <definedName name="______A01" localSheetId="9">#REF!</definedName>
    <definedName name="___qyc1234" localSheetId="9">#REF!</definedName>
    <definedName name="________________________A01" localSheetId="9">#REF!</definedName>
    <definedName name="_________________________A08" localSheetId="9">'[8]A01-1'!$A$5:$C$36</definedName>
    <definedName name="____________________qyc1234" localSheetId="9">#REF!</definedName>
    <definedName name="_______A01" localSheetId="9">#REF!</definedName>
    <definedName name="_______A08" localSheetId="9">'[8]A01-1'!$A$5:$C$36</definedName>
    <definedName name="____qyc1234" localSheetId="9">#REF!</definedName>
    <definedName name="_xlnm._FilterDatabase" localSheetId="9" hidden="1">'8.'!$A$5:$A$10</definedName>
    <definedName name="_xlnm.Print_Area" localSheetId="34">'33. 红原县2022年地方政府债务限额及余额预算情况表'!$A:$G</definedName>
    <definedName name="_xlnm.Print_Area" localSheetId="35">'34.  红原县地方政府一般债务余额情况表'!$A:$C</definedName>
    <definedName name="_xlnm.Print_Area" localSheetId="36">'35. 红原县地方政府专项债务余额情况表'!$A:$C</definedName>
    <definedName name="_xlnm.Print_Area" localSheetId="37">'36.  红原县地方政府债券发行及还本付息情况表'!$A:$D</definedName>
    <definedName name="_xlnm.Print_Area" localSheetId="40">'39 . 红原县2022年地方政府债务限额提前下达情况表'!$A:$E</definedName>
    <definedName name="_xlnm._FilterDatabase" localSheetId="41" hidden="1">'40.  红原县2022年年初新增地方政府债券资金安排表'!$4:$15</definedName>
    <definedName name="_xlnm.Print_Area" localSheetId="41">'40.  红原县2022年年初新增地方政府债券资金安排表'!$A:$F</definedName>
    <definedName name="_xlnm.Print_Titles" localSheetId="41">'40.  红原县2022年年初新增地方政府债券资金安排表'!$4:$4</definedName>
    <definedName name="_xlnm.Print_Area" localSheetId="38">'37.  红原县2022年本级地方政府专项债务表'!$A:$B</definedName>
    <definedName name="_xlnm.Print_Area" localSheetId="13">'12.'!$A$1:$J$19</definedName>
    <definedName name="_xlnm.Print_Area" localSheetId="18">'17.'!$A$1:$B$16</definedName>
    <definedName name="_xlnm.Print_Area" localSheetId="27">'26.'!$A$1:$D$14</definedName>
    <definedName name="_xlnm.Print_Titles" localSheetId="30">'29.'!$1:$4</definedName>
    <definedName name="_xlnm.Print_Area" localSheetId="30">'29.'!$A$1:$D$47</definedName>
    <definedName name="_xlnm.Print_Titles" localSheetId="33">'32.'!$1:$4</definedName>
    <definedName name="_xlnm.Print_Titles" localSheetId="39">'38.  红原县2022年本级新增政府债券项目实施'!$4:$5</definedName>
    <definedName name="_xlnm.Print_Area" localSheetId="42">'41-红原县2022年地方政府债务限额调整情况表'!$A:$E</definedName>
    <definedName name="_xlnm._FilterDatabase" localSheetId="43" hidden="1">'42-红原县2022年限额调整地方政府债券资金安排表'!$4:$8</definedName>
    <definedName name="_xlnm.Print_Area" localSheetId="43">'42-红原县2022年限额调整地方政府债券资金安排表'!$A:$F</definedName>
    <definedName name="_xlnm.Print_Titles" localSheetId="43">'42-红原县2022年限额调整地方政府债券资金安排表'!$4:$4</definedName>
    <definedName name="_xlnm.Print_Area" localSheetId="0">封面!$A$1:$A$3</definedName>
    <definedName name="_xlnm._FilterDatabase" localSheetId="2" hidden="1">'1.'!$A$1:$B$30</definedName>
    <definedName name="________________A01" localSheetId="1">#REF!</definedName>
    <definedName name="_______________A01" localSheetId="1">#REF!</definedName>
    <definedName name="______________A01" localSheetId="1">#REF!</definedName>
    <definedName name="_____________A01" localSheetId="1">#REF!</definedName>
    <definedName name="____________A01" localSheetId="1">#REF!</definedName>
    <definedName name="____________qyc1234" localSheetId="1">#REF!</definedName>
    <definedName name="___________A01" localSheetId="1">#REF!</definedName>
    <definedName name="___________qyc1234" localSheetId="1">#REF!</definedName>
    <definedName name="__________A01" localSheetId="1">#REF!</definedName>
    <definedName name="__________qyc1234" localSheetId="1">#REF!</definedName>
    <definedName name="_________A01" localSheetId="1">#REF!</definedName>
    <definedName name="_________qyc1234" localSheetId="1">#REF!</definedName>
    <definedName name="________A01" localSheetId="1">#REF!</definedName>
    <definedName name="________qyc1234" localSheetId="1">#REF!</definedName>
    <definedName name="_______A01" localSheetId="1">#REF!</definedName>
    <definedName name="_______qyc1234" localSheetId="1">#REF!</definedName>
    <definedName name="______A01" localSheetId="1">#REF!</definedName>
    <definedName name="______qyc1234" localSheetId="1">#REF!</definedName>
    <definedName name="_____A01" localSheetId="1">#REF!</definedName>
    <definedName name="_____qyc1234" localSheetId="1">#REF!</definedName>
    <definedName name="____1A01_" localSheetId="1">#REF!</definedName>
    <definedName name="____A01" localSheetId="1">#REF!</definedName>
    <definedName name="____qyc1234" localSheetId="1">#REF!</definedName>
    <definedName name="___1A01_" localSheetId="1">#REF!</definedName>
    <definedName name="___A01" localSheetId="1">#REF!</definedName>
    <definedName name="___qyc1234" localSheetId="1">#REF!</definedName>
    <definedName name="__1A01_" localSheetId="1">#REF!</definedName>
    <definedName name="__2A01_" localSheetId="1">#REF!</definedName>
    <definedName name="__A01" localSheetId="1">#REF!</definedName>
    <definedName name="__qyc1234" localSheetId="1">#REF!</definedName>
    <definedName name="_1A01_" localSheetId="1">#REF!</definedName>
    <definedName name="_2A01_" localSheetId="1">#REF!</definedName>
    <definedName name="_A01" localSheetId="1">#REF!</definedName>
    <definedName name="_qyc1234" localSheetId="1">#REF!</definedName>
    <definedName name="Database" localSheetId="1" hidden="1">#REF!</definedName>
    <definedName name="_xlnm.Print_Area" localSheetId="1">目录!$B$1:$B$3</definedName>
    <definedName name="地区名称" localSheetId="1">#REF!</definedName>
    <definedName name="分类" localSheetId="1">#REF!</definedName>
    <definedName name="形式" localSheetId="1">#REF!</definedName>
    <definedName name="支出" localSheetId="1">#REF!</definedName>
  </definedNames>
  <calcPr calcId="144525" concurrentCalc="0"/>
</workbook>
</file>

<file path=xl/sharedStrings.xml><?xml version="1.0" encoding="utf-8"?>
<sst xmlns="http://schemas.openxmlformats.org/spreadsheetml/2006/main" count="2899" uniqueCount="1723">
  <si>
    <t xml:space="preserve">红原县2023年政府预算公开表
</t>
  </si>
  <si>
    <t>类别</t>
  </si>
  <si>
    <t>名称</t>
  </si>
  <si>
    <t>序号</t>
  </si>
  <si>
    <t>一般公共预算</t>
  </si>
  <si>
    <t>2023年红原县一般公共预算收入预算表</t>
  </si>
  <si>
    <t>表1</t>
  </si>
  <si>
    <t>2023年红原县一般公共预算支出预算表</t>
  </si>
  <si>
    <t>表2</t>
  </si>
  <si>
    <t>2023年红原县一般公共预算收支预算平衡表</t>
  </si>
  <si>
    <t>表3</t>
  </si>
  <si>
    <t>表4</t>
  </si>
  <si>
    <t>表5</t>
  </si>
  <si>
    <t>表6</t>
  </si>
  <si>
    <t>2023年红原县本级一般公共预算经济分类科目支出预算表</t>
  </si>
  <si>
    <t>表7</t>
  </si>
  <si>
    <t>2023年红原县本级一般公共预算经济分类科目基本支出预算表</t>
  </si>
  <si>
    <t>表8</t>
  </si>
  <si>
    <t>2023年红原县对下一般公共预算转移支付和税收返还预算表</t>
  </si>
  <si>
    <t>表9</t>
  </si>
  <si>
    <t>XXX（转移支付项目名称）</t>
  </si>
  <si>
    <t>表10</t>
  </si>
  <si>
    <t>2023年红原县预算内基本建设支出预算表</t>
  </si>
  <si>
    <t>表11</t>
  </si>
  <si>
    <t>2023年红原县本级重大投资计划和项目情况表</t>
  </si>
  <si>
    <t>表12</t>
  </si>
  <si>
    <t>政府性基金预算</t>
  </si>
  <si>
    <t>2023年红原县政府性基金预算收入预算表</t>
  </si>
  <si>
    <t>表13</t>
  </si>
  <si>
    <t>2023年红原县政府性基金预算支出预算表</t>
  </si>
  <si>
    <t>表14</t>
  </si>
  <si>
    <t>2023年红原县政府性基金预算收支预算平衡表</t>
  </si>
  <si>
    <t>表15</t>
  </si>
  <si>
    <t>表16</t>
  </si>
  <si>
    <t>表17</t>
  </si>
  <si>
    <t>表18</t>
  </si>
  <si>
    <t>2023年红原县对下政府性基金预算转移支付预算表</t>
  </si>
  <si>
    <t>表19</t>
  </si>
  <si>
    <t>国有资金经营预算</t>
  </si>
  <si>
    <t>2023年红原县国有资本经营预算收入预算表</t>
  </si>
  <si>
    <t>表20</t>
  </si>
  <si>
    <t>2023年红原县国有资本经营预算支出预算表</t>
  </si>
  <si>
    <t>表21</t>
  </si>
  <si>
    <t>2023年红原县国有资本经营预算收支预算平衡表</t>
  </si>
  <si>
    <t>表22</t>
  </si>
  <si>
    <t>表23</t>
  </si>
  <si>
    <t>表24</t>
  </si>
  <si>
    <t>表25</t>
  </si>
  <si>
    <t>2023年红原县对下国有资本经营预算转移支付预算表</t>
  </si>
  <si>
    <t>表26</t>
  </si>
  <si>
    <t>社会保险基金预算</t>
  </si>
  <si>
    <t>2023年红原县社会保险基金预算收入预算表</t>
  </si>
  <si>
    <t>表27</t>
  </si>
  <si>
    <t>2023年红原县社会保险基金预算支出预算表</t>
  </si>
  <si>
    <t>表28</t>
  </si>
  <si>
    <t>2023年红原县社会保险基金预算收支预算平衡表</t>
  </si>
  <si>
    <t>表29</t>
  </si>
  <si>
    <t>表30</t>
  </si>
  <si>
    <t>表31</t>
  </si>
  <si>
    <t>表32</t>
  </si>
  <si>
    <t>地方政府债务</t>
  </si>
  <si>
    <t>红原县2023年地方政府债务限额及余额预算情况表</t>
  </si>
  <si>
    <t>表33</t>
  </si>
  <si>
    <t>红原县地方政府一般债务余额情况表</t>
  </si>
  <si>
    <t>表34</t>
  </si>
  <si>
    <t>红原县地方政府专项债务余额情况表</t>
  </si>
  <si>
    <t>表35</t>
  </si>
  <si>
    <t>红原县地方政府债券发行及还本付息情况表</t>
  </si>
  <si>
    <t>表36</t>
  </si>
  <si>
    <t>红原县本级2023年地方政府专项债务表</t>
  </si>
  <si>
    <t>表37</t>
  </si>
  <si>
    <t>红原县本级2023年新增政府债券项目实施情况表</t>
  </si>
  <si>
    <t>表38</t>
  </si>
  <si>
    <t>红原县2023年地方政府债务限额提前下达情况表</t>
  </si>
  <si>
    <t>表39</t>
  </si>
  <si>
    <t>红原县本级2023年提前下达新增地方政府债券资金安排情况表</t>
  </si>
  <si>
    <t>表40</t>
  </si>
  <si>
    <t>红原县2023年地方政府债务限额调整情况表</t>
  </si>
  <si>
    <t>表41</t>
  </si>
  <si>
    <t>红原县2023年限额调整地方政府债券资金安排表</t>
  </si>
  <si>
    <t>表42</t>
  </si>
  <si>
    <t>绩效目标</t>
  </si>
  <si>
    <t>转移支付绩效目标表 (23年度)</t>
  </si>
  <si>
    <t>表43</t>
  </si>
  <si>
    <t>单位：万元</t>
  </si>
  <si>
    <t>预算科目</t>
  </si>
  <si>
    <t>预算数</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</si>
  <si>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</si>
  <si>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</si>
  <si>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</si>
  <si>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</si>
  <si>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</si>
  <si>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</si>
  <si>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</si>
  <si>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</si>
  <si>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</si>
  <si>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</si>
  <si>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</si>
  <si>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</si>
  <si>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</si>
  <si>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</si>
  <si>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</si>
  <si>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</si>
  <si>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</si>
  <si>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</si>
  <si>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</si>
  <si>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</si>
  <si>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</si>
  <si>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</si>
  <si>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</si>
  <si>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</si>
  <si>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</si>
  <si>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</si>
  <si>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</si>
  <si>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合计</t>
  </si>
  <si>
    <t>市（县）自有财力</t>
  </si>
  <si>
    <t>上级提前通知专项转移支付等</t>
  </si>
  <si>
    <t>上年结转
安排</t>
  </si>
  <si>
    <t>新增一般
债券收入</t>
  </si>
  <si>
    <t>其他资金</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</si>
  <si>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</si>
  <si>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</si>
  <si>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</si>
  <si>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</si>
  <si>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</si>
  <si>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</si>
  <si>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</si>
  <si>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</si>
  <si>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</si>
  <si>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</si>
  <si>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</si>
  <si>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</si>
  <si>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</si>
  <si>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</si>
  <si>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</si>
  <si>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</si>
  <si>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</si>
  <si>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</si>
  <si>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</si>
  <si>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</si>
  <si>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</si>
  <si>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</si>
  <si>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</si>
  <si>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</si>
  <si>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</si>
  <si>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</si>
  <si>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收   入</t>
  </si>
  <si>
    <t>支   出</t>
  </si>
  <si>
    <t>一般公共预算收入</t>
  </si>
  <si>
    <t>一般公共预算支出</t>
  </si>
  <si>
    <t>转移性收入</t>
  </si>
  <si>
    <t>转移性支出</t>
  </si>
  <si>
    <t>上级补助收入</t>
  </si>
  <si>
    <t>上解支出</t>
  </si>
  <si>
    <t>一般性转移支付收入</t>
  </si>
  <si>
    <t>体制上解支出</t>
  </si>
  <si>
    <t>专项转移支付收入</t>
  </si>
  <si>
    <t>专项上解支出</t>
  </si>
  <si>
    <t>上年结余收入</t>
  </si>
  <si>
    <t>调出资金</t>
  </si>
  <si>
    <t>调入资金</t>
  </si>
  <si>
    <t>区域间转移性支出</t>
  </si>
  <si>
    <t>从政府性基金预算调入</t>
  </si>
  <si>
    <t>援助其他地区支出</t>
  </si>
  <si>
    <t>从国有资本经营预算调入</t>
  </si>
  <si>
    <t>生态保护补偿转移性支出</t>
  </si>
  <si>
    <t>从其他资金调入</t>
  </si>
  <si>
    <t>土地指标调剂转移性支出</t>
  </si>
  <si>
    <t>债务转贷收入</t>
  </si>
  <si>
    <t>其他转移性支出</t>
  </si>
  <si>
    <t>地方政府一般债券转贷收入</t>
  </si>
  <si>
    <t>安排预算稳定调节基金</t>
  </si>
  <si>
    <t>地方政府向外国政府借款转贷收入</t>
  </si>
  <si>
    <t>补充预算周转金</t>
  </si>
  <si>
    <t>地方政府向国际组织借款转贷收入</t>
  </si>
  <si>
    <t>拨付国债转贷资金数</t>
  </si>
  <si>
    <t>地方政府其他一般债务转贷收入</t>
  </si>
  <si>
    <t>国债转贷资金结余</t>
  </si>
  <si>
    <t>区域间转移性收入</t>
  </si>
  <si>
    <t>债务还本支出</t>
  </si>
  <si>
    <t>接受其他地区援助收入</t>
  </si>
  <si>
    <t>地方政府一般债务还本支出</t>
  </si>
  <si>
    <t>生态保护补偿转移性收入</t>
  </si>
  <si>
    <t>地方政府一般债券还本支出</t>
  </si>
  <si>
    <t>土地指标调剂转移性收入</t>
  </si>
  <si>
    <t>地方政府向外国政府借款还本支出</t>
  </si>
  <si>
    <t>其他转移性收入</t>
  </si>
  <si>
    <t>地方政府向国际组织借款还本支出</t>
  </si>
  <si>
    <t>动用预算稳定调节基金</t>
  </si>
  <si>
    <t>……</t>
  </si>
  <si>
    <t>国债转贷收入</t>
  </si>
  <si>
    <t>国债转贷资金上年结余</t>
  </si>
  <si>
    <t>国债转贷转补助数</t>
  </si>
  <si>
    <t>上解收入</t>
  </si>
  <si>
    <t>体制上解收入</t>
  </si>
  <si>
    <t>专项上解收入</t>
  </si>
  <si>
    <t>收  入  总  计</t>
  </si>
  <si>
    <t>支  出  总  计</t>
  </si>
  <si>
    <t>一、一般公共服务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</si>
  <si>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</si>
  <si>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</si>
  <si>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</si>
  <si>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</si>
  <si>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</si>
  <si>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</si>
  <si>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</si>
  <si>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</si>
  <si>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</si>
  <si>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</si>
  <si>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</si>
  <si>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</si>
  <si>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</si>
  <si>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</si>
  <si>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</si>
  <si>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</si>
  <si>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</si>
  <si>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</si>
  <si>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</si>
  <si>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</si>
  <si>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</si>
  <si>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</si>
  <si>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</si>
  <si>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</si>
  <si>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</si>
  <si>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</si>
  <si>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</si>
  <si>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</si>
  <si>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</si>
  <si>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</si>
  <si>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</si>
  <si>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</si>
  <si>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</si>
  <si>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</si>
  <si>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</si>
  <si>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</si>
  <si>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</si>
  <si>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</si>
  <si>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</si>
  <si>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</si>
  <si>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</si>
  <si>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</si>
  <si>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</si>
  <si>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</si>
  <si>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</si>
  <si>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</si>
  <si>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</si>
  <si>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</si>
  <si>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</si>
  <si>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</si>
  <si>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</si>
  <si>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</si>
  <si>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</si>
  <si>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</si>
  <si>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</si>
  <si>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</si>
  <si>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</si>
  <si>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</si>
  <si>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检验免疫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</si>
  <si>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</si>
  <si>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</si>
  <si>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</si>
  <si>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</si>
  <si>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</si>
  <si>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</si>
  <si>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</si>
  <si>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</si>
  <si>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</si>
  <si>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</si>
  <si>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</si>
  <si>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</si>
  <si>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</si>
  <si>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</si>
  <si>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</si>
  <si>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</si>
  <si>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</si>
  <si>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</si>
  <si>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</si>
  <si>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</si>
  <si>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</si>
  <si>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</si>
  <si>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</si>
  <si>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</si>
  <si>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</si>
  <si>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</si>
  <si>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</si>
  <si>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</si>
  <si>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</si>
  <si>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</si>
  <si>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</si>
  <si>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</si>
  <si>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</si>
  <si>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</si>
  <si>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</si>
  <si>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</si>
  <si>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</si>
  <si>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</si>
  <si>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</si>
  <si>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</si>
  <si>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</si>
  <si>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</si>
  <si>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</si>
  <si>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</si>
  <si>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</si>
  <si>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</si>
  <si>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</si>
  <si>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</si>
  <si>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</si>
  <si>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</si>
  <si>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</si>
  <si>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</si>
  <si>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</si>
  <si>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</si>
  <si>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</si>
  <si>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</si>
  <si>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</si>
  <si>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</si>
  <si>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</si>
  <si>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</si>
  <si>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</si>
  <si>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</si>
  <si>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</si>
  <si>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</si>
  <si>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</si>
  <si>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</si>
  <si>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</si>
  <si>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</si>
  <si>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</si>
  <si>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对外合作与交流</t>
  </si>
  <si>
    <t xml:space="preserve">    对外宣传</t>
  </si>
  <si>
    <t xml:space="preserve">    其他外交支出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</si>
  <si>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</si>
  <si>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</si>
  <si>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</si>
  <si>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</si>
  <si>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</si>
  <si>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</si>
  <si>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</si>
  <si>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</si>
  <si>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</si>
  <si>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</si>
  <si>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</si>
  <si>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</si>
  <si>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</si>
  <si>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</si>
  <si>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</si>
  <si>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</si>
  <si>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</si>
  <si>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</si>
  <si>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</si>
  <si>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</si>
  <si>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</si>
  <si>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</si>
  <si>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</si>
  <si>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</si>
  <si>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</si>
  <si>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</si>
  <si>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</si>
  <si>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</si>
  <si>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</si>
  <si>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</si>
  <si>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</si>
  <si>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</si>
  <si>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</si>
  <si>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</si>
  <si>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</si>
  <si>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</si>
  <si>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</si>
  <si>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</si>
  <si>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</si>
  <si>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</si>
  <si>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</si>
  <si>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</si>
  <si>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</si>
  <si>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</si>
  <si>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</si>
  <si>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</si>
  <si>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</si>
  <si>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</si>
  <si>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</si>
  <si>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</si>
  <si>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</si>
  <si>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</si>
  <si>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</si>
  <si>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</si>
  <si>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</si>
  <si>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</si>
  <si>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</si>
  <si>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</si>
  <si>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</si>
  <si>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</si>
  <si>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</si>
  <si>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</si>
  <si>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</si>
  <si>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</si>
  <si>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</si>
  <si>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</si>
  <si>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</si>
  <si>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</si>
  <si>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</si>
  <si>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</si>
  <si>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</si>
  <si>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</si>
  <si>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</si>
  <si>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</si>
  <si>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</si>
  <si>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</si>
  <si>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</si>
  <si>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</si>
  <si>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</si>
  <si>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</si>
  <si>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</si>
  <si>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</si>
  <si>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</si>
  <si>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</si>
  <si>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</si>
  <si>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</si>
  <si>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</si>
  <si>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</si>
  <si>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</si>
  <si>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</si>
  <si>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</si>
  <si>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</si>
  <si>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</si>
  <si>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</si>
  <si>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</si>
  <si>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</si>
  <si>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</si>
  <si>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</si>
  <si>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</si>
  <si>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</si>
  <si>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</si>
  <si>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</si>
  <si>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</si>
  <si>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</si>
  <si>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</si>
  <si>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</si>
  <si>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</si>
  <si>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</si>
  <si>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</si>
  <si>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</si>
  <si>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</si>
  <si>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</si>
  <si>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</si>
  <si>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</si>
  <si>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</si>
  <si>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</si>
  <si>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</si>
  <si>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</si>
  <si>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</si>
  <si>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</si>
  <si>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</si>
  <si>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</si>
  <si>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</si>
  <si>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</si>
  <si>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</si>
  <si>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</si>
  <si>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</si>
  <si>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</si>
  <si>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</si>
  <si>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</si>
  <si>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</si>
  <si>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</si>
  <si>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</si>
  <si>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</si>
  <si>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</si>
  <si>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</si>
  <si>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</si>
  <si>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</si>
  <si>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</si>
  <si>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</si>
  <si>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</si>
  <si>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</si>
  <si>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</si>
  <si>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</si>
  <si>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</si>
  <si>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</si>
  <si>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</si>
  <si>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</si>
  <si>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</si>
  <si>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</si>
  <si>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</si>
  <si>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</si>
  <si>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</si>
  <si>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</si>
  <si>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</si>
  <si>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</si>
  <si>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</si>
  <si>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</si>
  <si>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</si>
  <si>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</si>
  <si>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</si>
  <si>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</si>
  <si>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</si>
  <si>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</si>
  <si>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</si>
  <si>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</si>
  <si>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</si>
  <si>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</si>
  <si>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</si>
  <si>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</si>
  <si>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</si>
  <si>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</si>
  <si>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</si>
  <si>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</si>
  <si>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</si>
  <si>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</si>
  <si>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</si>
  <si>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</si>
  <si>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</si>
  <si>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</si>
  <si>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</si>
  <si>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一般行政管理实务</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</si>
  <si>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</si>
  <si>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</si>
  <si>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</si>
  <si>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</si>
  <si>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</si>
  <si>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</si>
  <si>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</si>
  <si>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</si>
  <si>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</si>
  <si>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</si>
  <si>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</si>
  <si>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</si>
  <si>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</si>
  <si>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</si>
  <si>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</si>
  <si>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</si>
  <si>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</si>
  <si>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</si>
  <si>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</si>
  <si>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</si>
  <si>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</si>
  <si>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</si>
  <si>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</si>
  <si>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</si>
  <si>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</si>
  <si>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</si>
  <si>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</si>
  <si>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</si>
  <si>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</si>
  <si>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</si>
  <si>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</si>
  <si>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</si>
  <si>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</si>
  <si>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</si>
  <si>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</si>
  <si>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</si>
  <si>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</si>
  <si>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</si>
  <si>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</si>
  <si>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</si>
  <si>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</si>
  <si>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</si>
  <si>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</si>
  <si>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</si>
  <si>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</si>
  <si>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</si>
  <si>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</si>
  <si>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</si>
  <si>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</si>
  <si>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</si>
  <si>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</si>
  <si>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</si>
  <si>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</si>
  <si>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</si>
  <si>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</si>
  <si>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</si>
  <si>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求职创业补贴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</si>
  <si>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</si>
  <si>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</si>
  <si>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</si>
  <si>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</si>
  <si>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</si>
  <si>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</si>
  <si>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</si>
  <si>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</si>
  <si>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</si>
  <si>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</si>
  <si>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</si>
  <si>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</si>
  <si>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</si>
  <si>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</si>
  <si>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</si>
  <si>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</si>
  <si>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</si>
  <si>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</si>
  <si>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</si>
  <si>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</si>
  <si>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</si>
  <si>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</si>
  <si>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</si>
  <si>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</si>
  <si>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</si>
  <si>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</si>
  <si>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</si>
  <si>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</si>
  <si>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</si>
  <si>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</si>
  <si>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</si>
  <si>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</si>
  <si>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</si>
  <si>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</si>
  <si>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</si>
  <si>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</si>
  <si>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</si>
  <si>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</si>
  <si>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</si>
  <si>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</si>
  <si>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</si>
  <si>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</si>
  <si>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</si>
  <si>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</si>
  <si>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</si>
  <si>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</si>
  <si>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</si>
  <si>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</si>
  <si>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</si>
  <si>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</si>
  <si>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</si>
  <si>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</si>
  <si>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</si>
  <si>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</si>
  <si>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</si>
  <si>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</si>
  <si>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</si>
  <si>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</si>
  <si>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</si>
  <si>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</si>
  <si>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</si>
  <si>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</si>
  <si>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</si>
  <si>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</si>
  <si>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</si>
  <si>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</si>
  <si>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</si>
  <si>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</si>
  <si>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</si>
  <si>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</si>
  <si>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</si>
  <si>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</si>
  <si>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</si>
  <si>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</si>
  <si>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</si>
  <si>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</si>
  <si>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</si>
  <si>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</si>
  <si>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</si>
  <si>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</si>
  <si>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</si>
  <si>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</si>
  <si>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</si>
  <si>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</si>
  <si>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</si>
  <si>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</si>
  <si>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</si>
  <si>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</si>
  <si>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</si>
  <si>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</si>
  <si>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</si>
  <si>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</si>
  <si>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</si>
  <si>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</si>
  <si>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</si>
  <si>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</si>
  <si>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</si>
  <si>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</si>
  <si>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</si>
  <si>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</si>
  <si>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</si>
  <si>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</si>
  <si>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</si>
  <si>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</si>
  <si>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</si>
  <si>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</si>
  <si>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</si>
  <si>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</si>
  <si>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</si>
  <si>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</si>
  <si>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</si>
  <si>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</si>
  <si>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</si>
  <si>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</si>
  <si>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</si>
  <si>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</si>
  <si>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</si>
  <si>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</si>
  <si>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</si>
  <si>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</si>
  <si>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</si>
  <si>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</si>
  <si>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</si>
  <si>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</si>
  <si>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老龄卫生健康服务</t>
  </si>
  <si>
    <t xml:space="preserve">    其他卫生健康支出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</si>
  <si>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</si>
  <si>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</si>
  <si>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</si>
  <si>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</si>
  <si>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</si>
  <si>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</si>
  <si>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</si>
  <si>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</si>
  <si>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</si>
  <si>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</si>
  <si>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</si>
  <si>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</si>
  <si>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</si>
  <si>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</si>
  <si>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</si>
  <si>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</si>
  <si>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</si>
  <si>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</si>
  <si>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</si>
  <si>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</si>
  <si>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</si>
  <si>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</si>
  <si>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</si>
  <si>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</si>
  <si>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</si>
  <si>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自然保护地</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</si>
  <si>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</si>
  <si>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</si>
  <si>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</si>
  <si>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</si>
  <si>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</si>
  <si>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</si>
  <si>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</si>
  <si>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</si>
  <si>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</si>
  <si>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</si>
  <si>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</si>
  <si>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</si>
  <si>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</si>
  <si>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</si>
  <si>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</si>
  <si>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</si>
  <si>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</si>
  <si>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</si>
  <si>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</si>
  <si>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</si>
  <si>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</si>
  <si>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</si>
  <si>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</si>
  <si>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</si>
  <si>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</si>
  <si>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</si>
  <si>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</si>
  <si>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</si>
  <si>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</si>
  <si>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</si>
  <si>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</si>
  <si>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</si>
  <si>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</si>
  <si>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</si>
  <si>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</si>
  <si>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</si>
  <si>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城乡社区管理事务</t>
  </si>
  <si>
    <t xml:space="preserve">      城管执法</t>
  </si>
  <si>
    <t xml:space="preserve">      工程建设国家标准规范编制与监管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</si>
  <si>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</si>
  <si>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</si>
  <si>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</si>
  <si>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</si>
  <si>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</si>
  <si>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</si>
  <si>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</si>
  <si>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</si>
  <si>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</si>
  <si>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</si>
  <si>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</si>
  <si>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</si>
  <si>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</si>
  <si>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</si>
  <si>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</si>
  <si>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</si>
  <si>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</si>
  <si>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</si>
  <si>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</si>
  <si>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</si>
  <si>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</si>
  <si>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</si>
  <si>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</si>
  <si>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</si>
  <si>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</si>
  <si>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</si>
  <si>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</si>
  <si>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</si>
  <si>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</si>
  <si>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</si>
  <si>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</si>
  <si>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</si>
  <si>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</si>
  <si>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</si>
  <si>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</si>
  <si>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</si>
  <si>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</si>
  <si>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</si>
  <si>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</si>
  <si>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</si>
  <si>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</si>
  <si>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</si>
  <si>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</si>
  <si>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</si>
  <si>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</si>
  <si>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</si>
  <si>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</si>
  <si>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</si>
  <si>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</si>
  <si>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</si>
  <si>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</si>
  <si>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</si>
  <si>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</si>
  <si>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</si>
  <si>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</si>
  <si>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</si>
  <si>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</si>
  <si>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</si>
  <si>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</si>
  <si>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</si>
  <si>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</si>
  <si>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</si>
  <si>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</si>
  <si>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</si>
  <si>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</si>
  <si>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</si>
  <si>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</si>
  <si>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</si>
  <si>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</si>
  <si>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</si>
  <si>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</si>
  <si>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</si>
  <si>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</si>
  <si>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</si>
  <si>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</si>
  <si>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</si>
  <si>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巩固脱贫攻坚成果衔接乡村振兴</t>
  </si>
  <si>
    <t xml:space="preserve">      农村基础设施建设</t>
  </si>
  <si>
    <t xml:space="preserve">      生产发展</t>
  </si>
  <si>
    <t xml:space="preserve">      社会发展</t>
  </si>
  <si>
    <t xml:space="preserve">      扶贫贷款奖补和贴息</t>
  </si>
  <si>
    <t xml:space="preserve">       “三西”农业建设专项补助</t>
  </si>
  <si>
    <t xml:space="preserve">      其他巩固脱贫攻坚成果衔接乡村振兴支出</t>
  </si>
  <si>
    <t xml:space="preserve">    农村综合改革</t>
  </si>
  <si>
    <t xml:space="preserve">      对村级一事一议的补助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</si>
  <si>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</si>
  <si>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</si>
  <si>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</si>
  <si>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</si>
  <si>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</si>
  <si>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</si>
  <si>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</si>
  <si>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</si>
  <si>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</si>
  <si>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</si>
  <si>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</si>
  <si>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</si>
  <si>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</si>
  <si>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</si>
  <si>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</si>
  <si>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</si>
  <si>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</si>
  <si>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</si>
  <si>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</si>
  <si>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</si>
  <si>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</si>
  <si>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</si>
  <si>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</si>
  <si>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</si>
  <si>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</si>
  <si>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</si>
  <si>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</si>
  <si>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</si>
  <si>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</si>
  <si>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</si>
  <si>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</si>
  <si>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</si>
  <si>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</si>
  <si>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</si>
  <si>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</si>
  <si>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</si>
  <si>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</si>
  <si>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</si>
  <si>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</si>
  <si>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</si>
  <si>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</si>
  <si>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</si>
  <si>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</si>
  <si>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</si>
  <si>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</si>
  <si>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</si>
  <si>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</si>
  <si>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</si>
  <si>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</si>
  <si>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</si>
  <si>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</si>
  <si>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</si>
  <si>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</si>
  <si>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</si>
  <si>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</si>
  <si>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</si>
  <si>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</si>
  <si>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</si>
  <si>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</si>
  <si>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</si>
  <si>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</si>
  <si>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</si>
  <si>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</si>
  <si>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</si>
  <si>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</si>
  <si>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</si>
  <si>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</si>
  <si>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</si>
  <si>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</si>
  <si>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</si>
  <si>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</si>
  <si>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</si>
  <si>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</si>
  <si>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</si>
  <si>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</si>
  <si>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</si>
  <si>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</si>
  <si>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</si>
  <si>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</si>
  <si>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</si>
  <si>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</si>
  <si>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</si>
  <si>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</si>
  <si>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</si>
  <si>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</si>
  <si>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</si>
  <si>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</si>
  <si>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</si>
  <si>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</si>
  <si>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</si>
  <si>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</si>
  <si>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</si>
  <si>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</si>
  <si>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</si>
  <si>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</si>
  <si>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</si>
  <si>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</si>
  <si>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</si>
  <si>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</si>
  <si>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</si>
  <si>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</si>
  <si>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</si>
  <si>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</si>
  <si>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</si>
  <si>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</si>
  <si>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</si>
  <si>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</si>
  <si>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</si>
  <si>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</si>
  <si>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</si>
  <si>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</si>
  <si>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</si>
  <si>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</si>
  <si>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</si>
  <si>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</si>
  <si>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</si>
  <si>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</si>
  <si>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</si>
  <si>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</si>
  <si>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</si>
  <si>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</si>
  <si>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</si>
  <si>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</si>
  <si>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</si>
  <si>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</si>
  <si>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</si>
  <si>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</si>
  <si>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</si>
  <si>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</si>
  <si>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</si>
  <si>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</si>
  <si>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</si>
  <si>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</si>
  <si>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</si>
  <si>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</si>
  <si>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</si>
  <si>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</si>
  <si>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</si>
  <si>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</si>
  <si>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</si>
  <si>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</si>
  <si>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</si>
  <si>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</si>
  <si>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</si>
  <si>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</si>
  <si>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</si>
  <si>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</si>
  <si>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</si>
  <si>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</si>
  <si>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</si>
  <si>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</si>
  <si>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</si>
  <si>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</si>
  <si>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</si>
  <si>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</si>
  <si>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</si>
  <si>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</si>
  <si>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</si>
  <si>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</si>
  <si>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</si>
  <si>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</si>
  <si>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</si>
  <si>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</si>
  <si>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</si>
  <si>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</si>
  <si>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</si>
  <si>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</si>
  <si>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</si>
  <si>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</si>
  <si>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</si>
  <si>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</si>
  <si>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</si>
  <si>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</si>
  <si>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</si>
  <si>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</si>
  <si>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</si>
  <si>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</si>
  <si>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</si>
  <si>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</si>
  <si>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</si>
  <si>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</si>
  <si>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</si>
  <si>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</si>
  <si>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</si>
  <si>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</si>
  <si>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</si>
  <si>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</si>
  <si>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</si>
  <si>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</si>
  <si>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</si>
  <si>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</si>
  <si>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</si>
  <si>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</si>
  <si>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</si>
  <si>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</si>
  <si>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</si>
  <si>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</si>
  <si>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</si>
  <si>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</si>
  <si>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</si>
  <si>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</si>
  <si>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</si>
  <si>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</si>
  <si>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</si>
  <si>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</si>
  <si>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</si>
  <si>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</si>
  <si>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</si>
  <si>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</si>
  <si>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</si>
  <si>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</si>
  <si>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</si>
  <si>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</si>
  <si>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</si>
  <si>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</si>
  <si>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</si>
  <si>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</si>
  <si>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</si>
  <si>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</si>
  <si>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</si>
  <si>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</si>
  <si>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</si>
  <si>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</si>
  <si>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</si>
  <si>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</si>
  <si>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</si>
  <si>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</si>
  <si>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</si>
  <si>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</si>
  <si>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</si>
  <si>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</si>
  <si>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</si>
  <si>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</si>
  <si>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</si>
  <si>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</si>
  <si>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</si>
  <si>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</si>
  <si>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</si>
  <si>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</si>
  <si>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</si>
  <si>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</si>
  <si>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</si>
  <si>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</si>
  <si>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</si>
  <si>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</si>
  <si>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</si>
  <si>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</si>
  <si>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</si>
  <si>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</si>
  <si>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</si>
  <si>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</si>
  <si>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</si>
  <si>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</si>
  <si>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</si>
  <si>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</si>
  <si>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</si>
  <si>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</si>
  <si>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</si>
  <si>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</si>
  <si>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</si>
  <si>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</si>
  <si>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</si>
  <si>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</si>
  <si>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</si>
  <si>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</si>
  <si>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</si>
  <si>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</si>
  <si>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</si>
  <si>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</si>
  <si>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</si>
  <si>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</si>
  <si>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</si>
  <si>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</si>
  <si>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</si>
  <si>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</si>
  <si>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</si>
  <si>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</si>
  <si>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</si>
  <si>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</si>
  <si>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</si>
  <si>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二十三、债务付息支出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</si>
  <si>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</si>
  <si>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</si>
  <si>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</si>
  <si>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</si>
  <si>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</si>
  <si>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二十四、债务发行费用支出</t>
  </si>
  <si>
    <t xml:space="preserve">    地方政府一般债务发行费用支出</t>
  </si>
  <si>
    <t>二十五、其他支出</t>
  </si>
  <si>
    <t xml:space="preserve">    年初预留</t>
  </si>
  <si>
    <t>支出合计</t>
  </si>
  <si>
    <t>收  入</t>
  </si>
  <si>
    <t>支  出</t>
  </si>
  <si>
    <t>补助下级支出</t>
  </si>
  <si>
    <t>一般性转移支付</t>
  </si>
  <si>
    <t>专项转移支付</t>
  </si>
  <si>
    <t>债务转贷支出</t>
  </si>
  <si>
    <t>地方政府一般债券转贷支出</t>
  </si>
  <si>
    <t>地方政府向外国政府借款转贷支出</t>
  </si>
  <si>
    <t>地方政府向国际组织借款转贷支出</t>
  </si>
  <si>
    <t>地方政府其他一般债务转贷支出</t>
  </si>
  <si>
    <t>2023年红原县本级一般公共预算
经济分类科目支出预算表</t>
  </si>
  <si>
    <t>合    计</t>
  </si>
  <si>
    <t>一、机关工资福利支出</t>
  </si>
  <si>
    <t xml:space="preserve">   其中：工资奖金津补贴</t>
  </si>
  <si>
    <r>
      <rPr>
        <sz val="11"/>
        <rFont val="宋体"/>
        <charset val="134"/>
      </rPr>
      <t>社会保障缴费</t>
    </r>
  </si>
  <si>
    <r>
      <rPr>
        <sz val="11"/>
        <rFont val="宋体"/>
        <charset val="134"/>
      </rPr>
      <t>住房公积金</t>
    </r>
  </si>
  <si>
    <r>
      <rPr>
        <sz val="11"/>
        <rFont val="宋体"/>
        <charset val="134"/>
      </rPr>
      <t>其他工资福利支出</t>
    </r>
  </si>
  <si>
    <t>二、机关商品和服务支出</t>
  </si>
  <si>
    <t>其中：办公经费</t>
  </si>
  <si>
    <r>
      <rPr>
        <sz val="11"/>
        <rFont val="宋体"/>
        <charset val="134"/>
      </rPr>
      <t>会议费</t>
    </r>
  </si>
  <si>
    <r>
      <rPr>
        <sz val="11"/>
        <rFont val="宋体"/>
        <charset val="134"/>
      </rPr>
      <t>培训费</t>
    </r>
  </si>
  <si>
    <r>
      <rPr>
        <sz val="11"/>
        <rFont val="宋体"/>
        <charset val="134"/>
      </rPr>
      <t>专用材料购置费</t>
    </r>
  </si>
  <si>
    <r>
      <rPr>
        <sz val="11"/>
        <rFont val="宋体"/>
        <charset val="134"/>
      </rPr>
      <t>委托业务费</t>
    </r>
  </si>
  <si>
    <r>
      <rPr>
        <sz val="11"/>
        <rFont val="宋体"/>
        <charset val="134"/>
      </rPr>
      <t>公务接待费</t>
    </r>
  </si>
  <si>
    <r>
      <rPr>
        <sz val="11"/>
        <rFont val="宋体"/>
        <charset val="134"/>
      </rPr>
      <t>公务用车运行维护费</t>
    </r>
  </si>
  <si>
    <r>
      <rPr>
        <sz val="11"/>
        <rFont val="宋体"/>
        <charset val="134"/>
      </rPr>
      <t>维修（护）费</t>
    </r>
  </si>
  <si>
    <t>其他商品和服务支出</t>
  </si>
  <si>
    <t>三、机关资本性支出（一）</t>
  </si>
  <si>
    <t>其中：设备购置</t>
  </si>
  <si>
    <t xml:space="preserve"> 大型修缮</t>
  </si>
  <si>
    <t xml:space="preserve"> 公务用车购置</t>
  </si>
  <si>
    <t>四、机关资本性支出（二）</t>
  </si>
  <si>
    <t xml:space="preserve"> 设备购置</t>
  </si>
  <si>
    <t>五、对事业单位经常性补助</t>
  </si>
  <si>
    <t>其中：工资福利支出</t>
  </si>
  <si>
    <r>
      <rPr>
        <sz val="11"/>
        <rFont val="宋体"/>
        <charset val="134"/>
      </rPr>
      <t>商品和服务支出</t>
    </r>
  </si>
  <si>
    <t>六、对企业补助</t>
  </si>
  <si>
    <t>费用补贴</t>
  </si>
  <si>
    <t>七、对个人和家庭的补助</t>
  </si>
  <si>
    <r>
      <rPr>
        <sz val="11"/>
        <rFont val="宋体"/>
        <charset val="134"/>
      </rPr>
      <t>社会福利和救助</t>
    </r>
  </si>
  <si>
    <r>
      <rPr>
        <sz val="11"/>
        <rFont val="宋体"/>
        <charset val="134"/>
      </rPr>
      <t>助学金</t>
    </r>
  </si>
  <si>
    <r>
      <rPr>
        <sz val="11"/>
        <rFont val="宋体"/>
        <charset val="134"/>
      </rPr>
      <t>个人农业生产补贴</t>
    </r>
  </si>
  <si>
    <r>
      <rPr>
        <sz val="11"/>
        <rFont val="宋体"/>
        <charset val="134"/>
      </rPr>
      <t>离退休费</t>
    </r>
  </si>
  <si>
    <r>
      <rPr>
        <sz val="11"/>
        <rFont val="宋体"/>
        <charset val="134"/>
      </rPr>
      <t>其他对个人和家庭补助</t>
    </r>
  </si>
  <si>
    <t>八、对社会保障基金补助</t>
  </si>
  <si>
    <r>
      <rPr>
        <sz val="11"/>
        <rFont val="宋体"/>
        <charset val="134"/>
      </rPr>
      <t>对社会保险基金补助</t>
    </r>
  </si>
  <si>
    <t>九、债务利息及费用支出</t>
  </si>
  <si>
    <t>国内债务付息</t>
  </si>
  <si>
    <t>十、预备费及预留</t>
  </si>
  <si>
    <r>
      <rPr>
        <sz val="11"/>
        <rFont val="宋体"/>
        <charset val="134"/>
      </rPr>
      <t>预留</t>
    </r>
  </si>
  <si>
    <t>十一、其他支出</t>
  </si>
  <si>
    <r>
      <rPr>
        <sz val="11"/>
        <rFont val="宋体"/>
        <charset val="134"/>
      </rPr>
      <t>其他支出</t>
    </r>
  </si>
  <si>
    <t>2023年红原县本级一般公共预算
经济分类科目基本支出预算表</t>
  </si>
  <si>
    <t>2023年红原县对下一般公共预算
转移支付和税收返还预算表(我县无）</t>
  </si>
  <si>
    <t>转移支付名称</t>
  </si>
  <si>
    <t>上年执行数</t>
  </si>
  <si>
    <t>本年预算数</t>
  </si>
  <si>
    <t>一、一般性转移支付</t>
  </si>
  <si>
    <t>其中：均衡性转移支付</t>
  </si>
  <si>
    <t xml:space="preserve">  重点生态功能区转移支付</t>
  </si>
  <si>
    <t xml:space="preserve">  县级基本财力保障机制奖补资金</t>
  </si>
  <si>
    <t xml:space="preserve">  资源枯竭城市转移支付</t>
  </si>
  <si>
    <t xml:space="preserve">  革命老区转移支付</t>
  </si>
  <si>
    <t xml:space="preserve">  民族地区转移支付</t>
  </si>
  <si>
    <t xml:space="preserve">  欠发达地区转移支付</t>
  </si>
  <si>
    <t xml:space="preserve">     共同财政事权转移支付</t>
  </si>
  <si>
    <t xml:space="preserve">      其中：成品油税费改革转移支付</t>
  </si>
  <si>
    <t xml:space="preserve">        城乡义务教育补助经费</t>
  </si>
  <si>
    <t xml:space="preserve">        ……</t>
  </si>
  <si>
    <t xml:space="preserve"> 税收返还</t>
  </si>
  <si>
    <t xml:space="preserve"> 体制结算补助</t>
  </si>
  <si>
    <t>二、专项转移支付</t>
  </si>
  <si>
    <t>其中：民族事业发展专项资金</t>
  </si>
  <si>
    <t xml:space="preserve">          帮扶干部风险保障金</t>
  </si>
  <si>
    <t xml:space="preserve">            ……</t>
  </si>
  <si>
    <t>XXX（转移支付项目名称）(我县无）</t>
  </si>
  <si>
    <r>
      <rPr>
        <b/>
        <sz val="12"/>
        <color theme="1"/>
        <rFont val="宋体"/>
        <charset val="134"/>
      </rPr>
      <t>地</t>
    </r>
    <r>
      <rPr>
        <b/>
        <sz val="12"/>
        <color theme="1"/>
        <rFont val="Times New Roman"/>
        <charset val="0"/>
      </rPr>
      <t xml:space="preserve">     </t>
    </r>
    <r>
      <rPr>
        <b/>
        <sz val="12"/>
        <color theme="1"/>
        <rFont val="宋体"/>
        <charset val="134"/>
      </rPr>
      <t>区</t>
    </r>
  </si>
  <si>
    <t>红原县</t>
  </si>
  <si>
    <t>待清算分配数</t>
  </si>
  <si>
    <t xml:space="preserve">2023年红原县预算内基本建设支出预算表 </t>
  </si>
  <si>
    <t>单位:万元，%</t>
  </si>
  <si>
    <t>预算科目（项目）</t>
  </si>
  <si>
    <t>为上年执行</t>
  </si>
  <si>
    <t>一、本级支出</t>
  </si>
  <si>
    <t>（一）一般公共服务支出</t>
  </si>
  <si>
    <t>项目一</t>
  </si>
  <si>
    <t>（二）公共安全支出</t>
  </si>
  <si>
    <t>（三）教育支出</t>
  </si>
  <si>
    <t>红原县中学教学综合楼建设项目</t>
  </si>
  <si>
    <t>（四）科学技术支出</t>
  </si>
  <si>
    <t>（五）文化旅游体育与传媒支出</t>
  </si>
  <si>
    <t>阿坝红军长征遗迹亚口夏红军烈士墓修缮项目</t>
  </si>
  <si>
    <t>阿坝州西北片区综合体育场假设项目</t>
  </si>
  <si>
    <t>（六）社会保障和就业支出</t>
  </si>
  <si>
    <t>（七）卫生健康支出</t>
  </si>
  <si>
    <t>红原县瓦切镇中心卫生院高压氧舱建设项目</t>
  </si>
  <si>
    <t>（八）节能环保支出</t>
  </si>
  <si>
    <t>红原县黄河流域瓦切镇达峨段及虎头山段生态保护项目</t>
  </si>
  <si>
    <t>红原县黄河流域瓦切镇塔林段水生态保护项目</t>
  </si>
  <si>
    <t>（九）城乡社区支出</t>
  </si>
  <si>
    <t>红原县生活垃圾无害化技术工程建设项目</t>
  </si>
  <si>
    <t>红原县黄河流域垃圾焚烧飞灰固化填埋场建设项目</t>
  </si>
  <si>
    <t>红原县黄河流域建制镇生活污水处理建设项目</t>
  </si>
  <si>
    <t>（十）农林水支出</t>
  </si>
  <si>
    <t>红原县黄河流域农业面源污染治理项目</t>
  </si>
  <si>
    <t>若尔盖湿地水源涵养能力提升工程</t>
  </si>
  <si>
    <t>红原县黄河上游水源涵养补给区生态综合治理项目</t>
  </si>
  <si>
    <t>（十一）交通运输支出</t>
  </si>
  <si>
    <t>阿木乡村内道路提升改造</t>
  </si>
  <si>
    <t>S217线改扩建工程</t>
  </si>
  <si>
    <t>（十二）资源勘探工业信息等支出</t>
  </si>
  <si>
    <t>（十三）商业服务业等支出</t>
  </si>
  <si>
    <t>（十四）金融支出</t>
  </si>
  <si>
    <t>（十五）援助其他地区支出</t>
  </si>
  <si>
    <t>（十六）自然资源海洋气象等支出</t>
  </si>
  <si>
    <t>（十七）住房保障支出</t>
  </si>
  <si>
    <t>（十八）粮油物资储备支出</t>
  </si>
  <si>
    <t>（十九）灾害防治及应急管理支出</t>
  </si>
  <si>
    <t>（二十）预备费</t>
  </si>
  <si>
    <t>（二十一）其他支出</t>
  </si>
  <si>
    <t>（二十二）债务付息支出</t>
  </si>
  <si>
    <t>（二十三）债务发行费用支出</t>
  </si>
  <si>
    <t>二、对地方转移支付</t>
  </si>
  <si>
    <t>预算内基本建设支出合计</t>
  </si>
  <si>
    <t>本级支出合计</t>
  </si>
  <si>
    <t>对地方转移支付合计</t>
  </si>
  <si>
    <t>项目名称</t>
  </si>
  <si>
    <t>建设
性质</t>
  </si>
  <si>
    <t>建设
年限</t>
  </si>
  <si>
    <t>总投资</t>
  </si>
  <si>
    <t>预算内投资</t>
  </si>
  <si>
    <t>建设内容</t>
  </si>
  <si>
    <t>备注</t>
  </si>
  <si>
    <t>承诺
资金</t>
  </si>
  <si>
    <t>已安排
投资</t>
  </si>
  <si>
    <t>2023年
投资建议</t>
  </si>
  <si>
    <t>建设
总规模</t>
  </si>
  <si>
    <t>2023年
建设内容</t>
  </si>
  <si>
    <t>一、重大基础设施</t>
  </si>
  <si>
    <t>红原县集中供暖建设项目（二期）</t>
  </si>
  <si>
    <t>续建</t>
  </si>
  <si>
    <t>供热23万平方米的电锅炉，新建三个换热站，配套供热管网及入户管网</t>
  </si>
  <si>
    <t>供热23万平方米的电锅炉，配套供热管网及入户管网</t>
  </si>
  <si>
    <t>二、重大社会事业和民生工程</t>
  </si>
  <si>
    <t>红原县黄河长江上游历史废弃工矿取料点生态修复子项目</t>
  </si>
  <si>
    <t>新建</t>
  </si>
  <si>
    <t>修复历史废弃工矿取料点51处，面积39hm2，其中：1.采用场地平整、削坡、客土覆土、播撒草籽等技术措施进行场地修复面积24.52hm2；2.采用边坡修整、挂网喷播、糯米砂浆修复技术进行边坡修复面积10.83hm2。</t>
  </si>
  <si>
    <t>红原县黄河长江上游历史废弃工矿取料点生态修复子项目（第二批）</t>
  </si>
  <si>
    <t>修复历史废弃工矿取料点  处，面积82hm2</t>
  </si>
  <si>
    <t>三、重大创新平台</t>
  </si>
  <si>
    <t>红原县草原碳汇开发试点项目（一期）</t>
  </si>
  <si>
    <t>在安曲镇夺龙村实施肥力提升、草种补播等措施，覆盖面积30万亩（20000hm²），增加草原（湿地）碳储备，基于CCER开发草原碳增汇，探索项目区草原（湿地）碳汇价值转化路径。</t>
  </si>
  <si>
    <t>合  计</t>
  </si>
  <si>
    <t>一、政府性基金收入</t>
  </si>
  <si>
    <t>农网还贷资金收入</t>
  </si>
  <si>
    <t>国家电影事业发展专项资金收入</t>
  </si>
  <si>
    <t>国有土地收益基金收入</t>
  </si>
  <si>
    <t>农业土地开发资金收入</t>
  </si>
  <si>
    <t>国有土地使用权出让收入</t>
  </si>
  <si>
    <t>大中型水库库区基金收入</t>
  </si>
  <si>
    <t>彩票公益金收入</t>
  </si>
  <si>
    <t>城市基础设施配套费收入</t>
  </si>
  <si>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</si>
  <si>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</si>
  <si>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</si>
  <si>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</si>
  <si>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</si>
  <si>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国有土地收益基金专项债务对应项目专项收入</t>
  </si>
  <si>
    <t>农业土地开发资金专项债务对应项目专项收入</t>
  </si>
  <si>
    <t>其他政府性基金专项债务对应项目专项收入</t>
  </si>
  <si>
    <t>政府性基金预算收入合计</t>
  </si>
  <si>
    <t>一、科学技术支出</t>
  </si>
  <si>
    <t>核电站乏燃料处理处置基金支出</t>
  </si>
  <si>
    <t>二、文化旅游体育与传媒支出</t>
  </si>
  <si>
    <t>国家电影事业发展专项资金安排的支出</t>
  </si>
  <si>
    <t>旅游发展基金支出</t>
  </si>
  <si>
    <t>国家电影事业发展专项资金对应专项债务收入安排的支出</t>
  </si>
  <si>
    <t>三、社会保障和就业支出</t>
  </si>
  <si>
    <t>大中型水库移民后期扶持基金支出</t>
  </si>
  <si>
    <t>小型水库移民扶助基金安排的支出</t>
  </si>
  <si>
    <t>小型水库移民扶助基金对应专项债务收入安排的支出</t>
  </si>
  <si>
    <t>四、节能环保支出</t>
  </si>
  <si>
    <t>可再生能源电价附加收入安排的支出</t>
  </si>
  <si>
    <t>五、城乡社区支出</t>
  </si>
  <si>
    <t>国有土地使用权出让收入安排的支出</t>
  </si>
  <si>
    <t>国有土地收益基金安排的支出</t>
  </si>
  <si>
    <t>农业土地开发资金安排的支出</t>
  </si>
  <si>
    <t>城市基础设施配套费安排的支出</t>
  </si>
  <si>
    <t>污水处理费安排的支出</t>
  </si>
  <si>
    <t>土地储备专项债券收入安排的支出</t>
  </si>
  <si>
    <t>棚户区改造专项债券收入安排的支出</t>
  </si>
  <si>
    <t>城市基础设施配套费对应专项债务收入安排的支出</t>
  </si>
  <si>
    <t>污水处理费对应专项债务收入安排的支出</t>
  </si>
  <si>
    <t>国有土地使用权出让收入对应专项债务收入安排的支出</t>
  </si>
  <si>
    <t>六、农林水支出</t>
  </si>
  <si>
    <t>大中型水库库区基金安排的支出</t>
  </si>
  <si>
    <t>国家重大水利工程建设基金安排的支出</t>
  </si>
  <si>
    <t>大中型水库库区基金对应专项债务收入安排的支出</t>
  </si>
  <si>
    <t>国家重大水利工程建设基金对应专项债务收入安排的支出</t>
  </si>
  <si>
    <t>七、交通运输支出</t>
  </si>
  <si>
    <t>车辆通行费安排的支出</t>
  </si>
  <si>
    <t>港口建设费安排的支出</t>
  </si>
  <si>
    <t>民航发展基金支出</t>
  </si>
  <si>
    <t>政府收费公路专项债券收入安排的支出</t>
  </si>
  <si>
    <t>车辆通行费对应专项债务收入安排的支出</t>
  </si>
  <si>
    <t>港口建设费对应专项债务收入安排的支出</t>
  </si>
  <si>
    <t>八、资源勘探工业信息等支出</t>
  </si>
  <si>
    <t>农网还贷资金支出</t>
  </si>
  <si>
    <t>九、其他支出</t>
  </si>
  <si>
    <t>其他政府性基金及对应专项债务收入安排的支出</t>
  </si>
  <si>
    <t>彩票发行销售机构业务费安排的支出</t>
  </si>
  <si>
    <t>彩票公益金安排的支出</t>
  </si>
  <si>
    <t>十、债务付息支出</t>
  </si>
  <si>
    <t>地方政府专项债务付息支出</t>
  </si>
  <si>
    <t>十一、债务发行费用支出</t>
  </si>
  <si>
    <t>地方政府专项债务发行费用支出</t>
  </si>
  <si>
    <t>十二、抗疫特别国债安排的支出</t>
  </si>
  <si>
    <t>政府性基金预算支出合计</t>
  </si>
  <si>
    <t>政府性基金预算收入</t>
  </si>
  <si>
    <t>政府性基金预算支出</t>
  </si>
  <si>
    <t>地方政府专项债务还本支出</t>
  </si>
  <si>
    <t>地方政府专项债务转贷收入</t>
  </si>
  <si>
    <t>2023年红原县对下政府性基金预算
转移支付预算表(我县无）</t>
  </si>
  <si>
    <t>预    算    科    目</t>
  </si>
  <si>
    <t>一、文化旅游体育与传媒支出</t>
  </si>
  <si>
    <t>其中：国家电影事业发展专项资金安排的支出</t>
  </si>
  <si>
    <t xml:space="preserve">     其中：其他国家电影事业发展专项资金支出</t>
  </si>
  <si>
    <t>二、……</t>
  </si>
  <si>
    <t>其中：……</t>
  </si>
  <si>
    <t xml:space="preserve">     其中：……</t>
  </si>
  <si>
    <t>单位：万元，%</t>
  </si>
  <si>
    <t>预  算  科  目</t>
  </si>
  <si>
    <t>2022年
执行数</t>
  </si>
  <si>
    <t>2023年
预算数</t>
  </si>
  <si>
    <t>为上年
执行</t>
  </si>
  <si>
    <t>一、利润收入</t>
  </si>
  <si>
    <t xml:space="preserve">    烟草企业利润收入</t>
  </si>
  <si>
    <t xml:space="preserve">    石油石化企业利润收入</t>
  </si>
  <si>
    <t xml:space="preserve">    电力企业利润收入</t>
  </si>
  <si>
    <t xml:space="preserve">    ……</t>
  </si>
  <si>
    <t xml:space="preserve">    其他国有资本经营预算企业利润收入</t>
  </si>
  <si>
    <t>0</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</si>
  <si>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</si>
  <si>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</si>
  <si>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</si>
  <si>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</si>
  <si>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</si>
  <si>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</si>
  <si>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</si>
  <si>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</si>
  <si>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</si>
  <si>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</si>
  <si>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</si>
  <si>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</si>
  <si>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</si>
  <si>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</si>
  <si>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</si>
  <si>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</si>
  <si>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国有资本经营预算收入合计</t>
  </si>
  <si>
    <t>2021年
执行数</t>
  </si>
  <si>
    <t>2022年
预算数</t>
  </si>
  <si>
    <t>一、解决历史遗留问题及改革成本支出</t>
  </si>
  <si>
    <t xml:space="preserve">        厂办大集体改革支出</t>
  </si>
  <si>
    <t xml:space="preserve"> “三供一业”移交补助支出</t>
  </si>
  <si>
    <t xml:space="preserve"> 国有企业办职教幼教补助支出</t>
  </si>
  <si>
    <t xml:space="preserve"> ……</t>
  </si>
  <si>
    <t xml:space="preserve"> 其他解决历史遗留问题及改革成本支出</t>
  </si>
  <si>
    <t>二、国有企业资本金注入</t>
  </si>
  <si>
    <t xml:space="preserve"> 国有经济结构调整支出</t>
  </si>
  <si>
    <t xml:space="preserve"> 公益性设施投资支出</t>
  </si>
  <si>
    <t xml:space="preserve"> 前瞻性战略性产业发展支出</t>
  </si>
  <si>
    <t xml:space="preserve"> 其他国有企业资本金注入</t>
  </si>
  <si>
    <t>三、国有企业政策性补贴</t>
  </si>
  <si>
    <t xml:space="preserve"> 国有企业政策性补贴</t>
  </si>
  <si>
    <t>四、其他国有资本经营预算支出</t>
  </si>
  <si>
    <t xml:space="preserve"> 其他国有资本经营预算支出</t>
  </si>
  <si>
    <t>国有资本经营预算支出合计</t>
  </si>
  <si>
    <t>国有资本经营预算收入</t>
  </si>
  <si>
    <t>国有资本经营预算支出</t>
  </si>
  <si>
    <t xml:space="preserve">  上级补助收入</t>
  </si>
  <si>
    <t xml:space="preserve">  上解支出</t>
  </si>
  <si>
    <t xml:space="preserve">  上年结余收入</t>
  </si>
  <si>
    <t xml:space="preserve">  调出资金</t>
  </si>
  <si>
    <r>
      <rPr>
        <sz val="11"/>
        <rFont val="宋体"/>
        <charset val="134"/>
      </rPr>
      <t xml:space="preserve"> </t>
    </r>
    <r>
      <rPr>
        <sz val="11"/>
        <rFont val="宋体"/>
        <charset val="134"/>
      </rPr>
      <t xml:space="preserve">   </t>
    </r>
    <r>
      <rPr>
        <sz val="11"/>
        <rFont val="宋体"/>
        <charset val="134"/>
      </rPr>
      <t>烟草企业利润收入</t>
    </r>
  </si>
  <si>
    <t xml:space="preserve">        厂办大集体改革支出 </t>
  </si>
  <si>
    <t xml:space="preserve">  补助下级支出</t>
  </si>
  <si>
    <t xml:space="preserve">  上解收入</t>
  </si>
  <si>
    <t>2023年红原县对下国有资本经营预算
转移支付预算表(我县无）</t>
  </si>
  <si>
    <r>
      <rPr>
        <b/>
        <sz val="11"/>
        <rFont val="宋体"/>
        <charset val="134"/>
      </rPr>
      <t>预 算</t>
    </r>
    <r>
      <rPr>
        <b/>
        <sz val="11"/>
        <rFont val="宋体"/>
        <charset val="134"/>
      </rPr>
      <t xml:space="preserve"> </t>
    </r>
    <r>
      <rPr>
        <b/>
        <sz val="11"/>
        <rFont val="宋体"/>
        <charset val="134"/>
      </rPr>
      <t>科</t>
    </r>
    <r>
      <rPr>
        <b/>
        <sz val="11"/>
        <rFont val="宋体"/>
        <charset val="134"/>
      </rPr>
      <t xml:space="preserve"> </t>
    </r>
    <r>
      <rPr>
        <b/>
        <sz val="11"/>
        <rFont val="宋体"/>
        <charset val="134"/>
      </rPr>
      <t>目</t>
    </r>
  </si>
  <si>
    <t>执行数</t>
  </si>
  <si>
    <t>为上年
执行数</t>
  </si>
  <si>
    <t>2023年社会保险基金预算收入预算表（我县无）</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</si>
  <si>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</si>
  <si>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</si>
  <si>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</si>
  <si>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</si>
  <si>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</si>
  <si>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</si>
  <si>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</si>
  <si>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</si>
  <si>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</si>
  <si>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</si>
  <si>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</si>
  <si>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</si>
  <si>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</si>
  <si>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</si>
  <si>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</si>
  <si>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</si>
  <si>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</si>
  <si>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</si>
  <si>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</si>
  <si>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</si>
  <si>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</si>
  <si>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</si>
  <si>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</si>
  <si>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</si>
  <si>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</si>
  <si>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</si>
  <si>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</si>
  <si>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</si>
  <si>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</si>
  <si>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</si>
  <si>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</si>
  <si>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</si>
  <si>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</si>
  <si>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</si>
  <si>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</si>
  <si>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</si>
  <si>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</si>
  <si>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</si>
  <si>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</si>
  <si>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</si>
  <si>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</si>
  <si>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2.按照《预算法》要求，社会保险基金预算按统筹层次编制，统筹地区公开本地区社会保
        险基金预算时，应公开到本统筹层次及下级的社会保险险种。</t>
  </si>
  <si>
    <t>2023年社会保险基金预算支出预算表（我县无）</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</si>
  <si>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</si>
  <si>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</si>
  <si>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</si>
  <si>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</si>
  <si>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</si>
  <si>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</si>
  <si>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</si>
  <si>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</si>
  <si>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</si>
  <si>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</si>
  <si>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</si>
  <si>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</si>
  <si>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</si>
  <si>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</si>
  <si>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</si>
  <si>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</si>
  <si>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</si>
  <si>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</si>
  <si>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</si>
  <si>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</si>
  <si>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</si>
  <si>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</si>
  <si>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</si>
  <si>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</si>
  <si>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</si>
  <si>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</si>
  <si>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</si>
  <si>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</si>
  <si>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</si>
  <si>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</si>
  <si>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</si>
  <si>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</si>
  <si>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</si>
  <si>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</si>
  <si>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</si>
  <si>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</si>
  <si>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备注：1.“预算科目”根据政府收支分类科目调整进行相应调整。
      2.按照《预算法》要求，社会保险基金预算按统筹层次编制，统筹地区公开本地区社会
        保险基金预算时，应公开到本统筹层次及下级的社会保险险种。</t>
  </si>
  <si>
    <t>2023年社会保险基金预算收支预算平衡表（我县无）</t>
  </si>
  <si>
    <t>社会保险基金预算收入</t>
  </si>
  <si>
    <t>社会保险基金预算支出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</si>
  <si>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</si>
  <si>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</si>
  <si>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</si>
  <si>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</si>
  <si>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</si>
  <si>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</si>
  <si>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</si>
  <si>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</si>
  <si>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</si>
  <si>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</si>
  <si>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</si>
  <si>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</si>
  <si>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</si>
  <si>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年终结余</t>
  </si>
  <si>
    <t>备注：1.“预算科目”根据政府收支分类科目调整进行相应调整。
      2.按照《预算法》要求，社会保险基金预算按统筹层次编制，统筹地区公开本地区社会保险基金预算
        时，应公开到本统筹层次及下级的社会保险险种。</t>
  </si>
  <si>
    <t>备注：1.“预算科目”根据政府收支分类科目调整进行相应调整。
      2.按照《预算法》要求，社会保险基金预算按统筹层次编制，统筹地区公开本级社会保险基金
        预算时， 应公开到本统筹层次的社会保险险种。</t>
  </si>
  <si>
    <t>备注：1.“预算科目”根据政府收支分类科目调整进行相应调整。
      2.按照《预算法》要求，社会保险基金预算按统筹层次编制，统筹地区公开本级社会保险
        基金预算时，应公开到本统筹层次的社会保险险种。</t>
  </si>
  <si>
    <t>备注：1.“预算科目”根据政府收支分类科目调整进行相应调整。
      2.按照《预算法》要求，社会保险基金预算按统筹层次编制，统筹地区公开本级社会保险基金预算时，
        应公开到本统筹层次的社会保险险种。</t>
  </si>
  <si>
    <t>表33（以2022年为例）</t>
  </si>
  <si>
    <t>红原县2022年地方政府债务限额及余额预算情况表</t>
  </si>
  <si>
    <t>地   区</t>
  </si>
  <si>
    <t>2022年债务限额</t>
  </si>
  <si>
    <t>2022年债务余额预计执行数</t>
  </si>
  <si>
    <t>一般债务</t>
  </si>
  <si>
    <t>专项债务</t>
  </si>
  <si>
    <t>公  式</t>
  </si>
  <si>
    <t>A=B+C</t>
  </si>
  <si>
    <t>B</t>
  </si>
  <si>
    <t>C</t>
  </si>
  <si>
    <t>D=E+F</t>
  </si>
  <si>
    <t>E</t>
  </si>
  <si>
    <t>F</t>
  </si>
  <si>
    <t>红原县合计</t>
  </si>
  <si>
    <t xml:space="preserve">  一、红原县本级</t>
  </si>
  <si>
    <t xml:space="preserve">  二、红原县下级合计（我县无）</t>
  </si>
  <si>
    <t xml:space="preserve">    （一）下级地区1</t>
  </si>
  <si>
    <t xml:space="preserve">    （二）下级地区2</t>
  </si>
  <si>
    <t>注：1.本表反映上一年度本地区、本级及所属地区地方政府债务限额及余额预计执行数。
    2.本表由县级以上地方各级财政部门在本级人民代表大会批准预算后二十日内公开。</t>
  </si>
  <si>
    <t>项    目</t>
  </si>
  <si>
    <t>一、2021年末地方政府一般债务余额实际数</t>
  </si>
  <si>
    <t>二、2022年末地方政府一般债务限额</t>
  </si>
  <si>
    <t>三、2022年地方政府一般债务发行额</t>
  </si>
  <si>
    <t xml:space="preserve">    中央转贷地方的国际金融组织和外国政府贷款</t>
  </si>
  <si>
    <t xml:space="preserve">    2022年地方政府一般债券发行额</t>
  </si>
  <si>
    <t>四、2022年地方政府一般债务还本额</t>
  </si>
  <si>
    <t>五、2022年末地方政府一般债务余额预计执行数</t>
  </si>
  <si>
    <t>六、2022年末地方政府一般债务剩余年限（年）</t>
  </si>
  <si>
    <t>七、2023年地方政府一般债务新增举债额度</t>
  </si>
  <si>
    <t>八、2023年地方政府一般债务限额</t>
  </si>
  <si>
    <t>注：1.本表反映本地区上两年度一般债务余额，上一年度一般债务限额、发行额、还本支出及余额，本年度一般债务新增举债额度及限额。
    2.本表由县级以上地方各级财政部门在本级人民代表大会批准预算后二十日内公开。</t>
  </si>
  <si>
    <t>一、2021年末地方政府专项债务余额实际数</t>
  </si>
  <si>
    <t>二、2022年末地方政府专项债务限额</t>
  </si>
  <si>
    <t>三、2022年地方政府专项债务发行额</t>
  </si>
  <si>
    <t>四、2022年地方政府专项债务还本额</t>
  </si>
  <si>
    <t>五、2022年末地方政府专项债务余额预计执行数</t>
  </si>
  <si>
    <t>六、2022年末地方政府专项债务剩余年限（年）</t>
  </si>
  <si>
    <t>七、2023年地方政府专项债务新增举债额度</t>
  </si>
  <si>
    <t>八、2023年末地方政府专项债务限额</t>
  </si>
  <si>
    <t>注：1.本表反映本地区上两年度专项债务余额，上一年度专项债务限额、发行额、还本支出及余额，本年度专项债务新增举债额度及限额。
    2.本表由县级以上地方各级财政部门在本级人民代表大会批准预算后二十日内公开。</t>
  </si>
  <si>
    <t>公式</t>
  </si>
  <si>
    <t>本地区</t>
  </si>
  <si>
    <t>本级</t>
  </si>
  <si>
    <t>一、2022年发行预计执行数</t>
  </si>
  <si>
    <t>A=B+D</t>
  </si>
  <si>
    <t>（一）一般债券</t>
  </si>
  <si>
    <t xml:space="preserve">   其中：再融资债券</t>
  </si>
  <si>
    <t>（二）专项债券</t>
  </si>
  <si>
    <t>D</t>
  </si>
  <si>
    <t>二、2022年还本预计执行数</t>
  </si>
  <si>
    <t>F=G+H</t>
  </si>
  <si>
    <t>G</t>
  </si>
  <si>
    <t>H</t>
  </si>
  <si>
    <t>三、2022年付息预计执行数</t>
  </si>
  <si>
    <t>I=J+K</t>
  </si>
  <si>
    <t>J</t>
  </si>
  <si>
    <t>K</t>
  </si>
  <si>
    <t>四、2023年还本预算数</t>
  </si>
  <si>
    <t>L=M+O</t>
  </si>
  <si>
    <t>M</t>
  </si>
  <si>
    <t xml:space="preserve">   其中：再融资</t>
  </si>
  <si>
    <t xml:space="preserve">         财政预算安排 </t>
  </si>
  <si>
    <t>N</t>
  </si>
  <si>
    <t>O</t>
  </si>
  <si>
    <t xml:space="preserve">         财政预算安排</t>
  </si>
  <si>
    <t>P</t>
  </si>
  <si>
    <t>五、2023年付息预算数</t>
  </si>
  <si>
    <t>Q=R+S</t>
  </si>
  <si>
    <t>R</t>
  </si>
  <si>
    <t>S</t>
  </si>
  <si>
    <t>注：1.本表反映本地区、本级上一年度地方政府债券（含再融资债券）发行及还本付息支出预计执行数、本年度地方政府债券还本付息支出预算数等。
    2.本表由县级以上地方各级财政部门在本级人民代表大会批准预算后二十日内公开。</t>
  </si>
  <si>
    <t>项目</t>
  </si>
  <si>
    <t>一、专项债券收入</t>
  </si>
  <si>
    <t>二、专项债券支出</t>
  </si>
  <si>
    <t>三、还本付息</t>
  </si>
  <si>
    <t xml:space="preserve">    其中：还本预计执行数</t>
  </si>
  <si>
    <t xml:space="preserve">          付息预计执行数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</si>
  <si>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</si>
  <si>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</si>
  <si>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</si>
  <si>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2.本表由县级以上地方各级财政部门在本级人民代表大会批准预算后二十日内公开。</t>
  </si>
  <si>
    <t>区划名称</t>
  </si>
  <si>
    <t>项目实施单位</t>
  </si>
  <si>
    <t>新增债券资金发行金额</t>
  </si>
  <si>
    <t>财政部门资金拨付</t>
  </si>
  <si>
    <t>项目概况</t>
  </si>
  <si>
    <t>一般债券</t>
  </si>
  <si>
    <t>专项债券</t>
  </si>
  <si>
    <t>拨付金额</t>
  </si>
  <si>
    <t>拨付进度（%）</t>
  </si>
  <si>
    <r>
      <rPr>
        <sz val="11"/>
        <color rgb="FF000000"/>
        <rFont val="宋体"/>
        <charset val="1"/>
      </rPr>
      <t>注：1.本表反映本级</t>
    </r>
    <r>
      <rPr>
        <sz val="11"/>
        <color rgb="FFFF0000"/>
        <rFont val="宋体"/>
        <charset val="1"/>
      </rPr>
      <t>上一年度安排的新增地方政府债券资金使用情况。</t>
    </r>
    <r>
      <rPr>
        <sz val="11"/>
        <color rgb="FF000000"/>
        <rFont val="宋体"/>
        <charset val="1"/>
      </rPr>
      <t xml:space="preserve">
    2.本表由县级以上地方各级财政部门在本级人民代表大会批准预算后二十日内公开。</t>
    </r>
  </si>
  <si>
    <t>下级</t>
  </si>
  <si>
    <t>一、2022年地方政府债务限额</t>
  </si>
  <si>
    <t>其中： 一般债务限额</t>
  </si>
  <si>
    <t xml:space="preserve">       专项债务限额</t>
  </si>
  <si>
    <t>二、提前下达的2023年新增地方政府债务限额</t>
  </si>
  <si>
    <t>注：1.本表反映本地区及本级预算中列示提前下达的新增地方政府债务限额情况。
    2.本表由县级以上地方各级财政部门在本级人民代表大会批准预算后二十日内公开。</t>
  </si>
  <si>
    <t>红原县本级2023年提前下达新增地方政府债券资金安排情况表（我县无）</t>
  </si>
  <si>
    <t>项目领域</t>
  </si>
  <si>
    <t>项目主管部门</t>
  </si>
  <si>
    <t>债券性质</t>
  </si>
  <si>
    <t>发行金额</t>
  </si>
  <si>
    <t>注：1.本表反映本级当年提前下达的新增地方政府债券资金安排情况。
    2.本表由县级以上地方各级财政部门在本级人民代表大会批准预算后二十日内公开。</t>
  </si>
  <si>
    <t>二、2023年新增地方政府债务限额</t>
  </si>
  <si>
    <t>附：提前下达的2023年新增地方政府债务限额</t>
  </si>
  <si>
    <t>G=H+I</t>
  </si>
  <si>
    <t>I</t>
  </si>
  <si>
    <t>三、2023年地方政府债务限额</t>
  </si>
  <si>
    <t>J=K+L</t>
  </si>
  <si>
    <t>L</t>
  </si>
  <si>
    <t>注：1.本表反映本地区及本级当年地方政府债务限额调整情况。
    2.本表由县级以上地方各级财政部门在本级人民代表大会常务委员会批准预算调整方案后二十日内公开。</t>
  </si>
  <si>
    <t>注：1.本表反映本级当年新增地方政府债券资金安排情况。
    2.本表由县级以上地方各级财政部门在本级人民代表大会常务委员会批准预算调整方案后二十日内公开。</t>
  </si>
  <si>
    <t>重点生态功能区转移支付资金</t>
  </si>
  <si>
    <t>预算单位</t>
  </si>
  <si>
    <t>红原县财政局</t>
  </si>
  <si>
    <t>项目类型</t>
  </si>
  <si>
    <t>新建项目</t>
  </si>
  <si>
    <t>项 目 概 况</t>
  </si>
  <si>
    <t>中长期规划（名称、文号，仅指常年项目）</t>
  </si>
  <si>
    <t>资金管理办法（名称、文号）</t>
  </si>
  <si>
    <t>绩效分配方式（选中项涂黑，可多选）</t>
  </si>
  <si>
    <t>□ 因素法</t>
  </si>
  <si>
    <t>□ 项目法</t>
  </si>
  <si>
    <t>■ 据实据效</t>
  </si>
  <si>
    <t>■ 因素法与项目法相结合</t>
  </si>
  <si>
    <t>立项依据</t>
  </si>
  <si>
    <t>根据《阿坝州财政局关于提前下达2023年部分转移支付资金的通知》（阿州财预〔2022〕67号）精神，安排我县2023年重点生态功能区转移支付资金</t>
  </si>
  <si>
    <t>使用范围</t>
  </si>
  <si>
    <t>主要用于生态环保支出，包括森林、草原、湿地、水资源等生态系统保护恢复，污染防治“八大战役”，重点流域综合治理等方面以及《四川省城镇污水城乡垃圾处理设施建设三年推进方案》，用于此方案资金原则上不得低于补助资金的50%。</t>
  </si>
  <si>
    <t>申报（补助）条件</t>
  </si>
  <si>
    <t>项目起止年限</t>
  </si>
  <si>
    <t>常年项目及预算安排</t>
  </si>
  <si>
    <t>项目资金（万元）</t>
  </si>
  <si>
    <t xml:space="preserve">  年度资金总额：</t>
  </si>
  <si>
    <t xml:space="preserve">       其中：财政拨款</t>
  </si>
  <si>
    <t xml:space="preserve">             其他资金</t>
  </si>
  <si>
    <t>总 体 目 标</t>
  </si>
  <si>
    <t>年度目标</t>
  </si>
  <si>
    <t>保障国家生态安全，增强区域生态服务功能、改善生态环境质量。</t>
  </si>
  <si>
    <t>绩 效 指 标</t>
  </si>
  <si>
    <t>一级指标</t>
  </si>
  <si>
    <t>二级指标</t>
  </si>
  <si>
    <t>三级指标</t>
  </si>
  <si>
    <t>指标性质</t>
  </si>
  <si>
    <t>指标值</t>
  </si>
  <si>
    <t>度量单位</t>
  </si>
  <si>
    <t>权重</t>
  </si>
  <si>
    <t>指标方向性</t>
  </si>
  <si>
    <t>产出指标</t>
  </si>
  <si>
    <t>数量指标</t>
  </si>
  <si>
    <t>1.支持地方生态环境提升、自然灾害风险防范项目数量</t>
  </si>
  <si>
    <t>3568万元</t>
  </si>
  <si>
    <t>万</t>
  </si>
  <si>
    <t>2.支持地方社会保障、义务教育保障、医疗保障项目数量</t>
  </si>
  <si>
    <t>2571万元</t>
  </si>
  <si>
    <t>人</t>
  </si>
  <si>
    <t>质量指标</t>
  </si>
  <si>
    <t>1.生态环境提升资金保障率、自然风险防范率</t>
  </si>
  <si>
    <t>&gt;=90%</t>
  </si>
  <si>
    <t>2.社会保障率、义务教育保障率、医疗保障率</t>
  </si>
  <si>
    <t>时效指标</t>
  </si>
  <si>
    <t>报县政府审批后资金拨付时间</t>
  </si>
  <si>
    <t>2023年3月11日--</t>
  </si>
  <si>
    <t>成本指标</t>
  </si>
  <si>
    <t>效益指标</t>
  </si>
  <si>
    <t>经济效益指标</t>
  </si>
  <si>
    <t>社会效益指标</t>
  </si>
  <si>
    <t>社会福利保障能力</t>
  </si>
  <si>
    <t>持续保持</t>
  </si>
  <si>
    <t>生态效益指标</t>
  </si>
  <si>
    <t>提升能力，防范能力</t>
  </si>
  <si>
    <t>明显提高</t>
  </si>
  <si>
    <t>可持续影响指标</t>
  </si>
  <si>
    <t>满意度指标</t>
  </si>
  <si>
    <t>服务对象满意度指标</t>
  </si>
  <si>
    <t>革命老区转移支付资金</t>
  </si>
  <si>
    <t>根据《阿坝州财政局关于提前下达2023年部分转移支付资金的通知》（阿州财预〔2022〕67号）精神，安排我县2023年革命老区转移支付资金1245万元。</t>
  </si>
  <si>
    <t>主要用于革命老区专门事务、革命老区民生事务</t>
  </si>
  <si>
    <t>1.养护县道261公里，乡道246公里，村道467公里，桥梁1720延米。每年共需配套271万元。</t>
  </si>
  <si>
    <t>271万元</t>
  </si>
  <si>
    <t>公里</t>
  </si>
  <si>
    <t>2.瓦切镇村委会装修装修改造</t>
  </si>
  <si>
    <t>57万元</t>
  </si>
  <si>
    <t>米</t>
  </si>
  <si>
    <t>3.对塔子进行维修、对塔子原貌、人工石雕、文字等进行恢复、新建保护长廊800米，新建遗迹保护围墙2000米及文化遗产保护设施设备等。</t>
  </si>
  <si>
    <t>1018万元</t>
  </si>
  <si>
    <t>块</t>
  </si>
  <si>
    <t>1.县道养护率</t>
  </si>
  <si>
    <t>2.水源保护覆盖率</t>
  </si>
  <si>
    <t>3.安装完成率</t>
  </si>
  <si>
    <t>2023年3月15日--</t>
  </si>
  <si>
    <t>长效管理</t>
  </si>
  <si>
    <t>注：1.各级财政部门在公开政府预算时，应当公开重大政策和重点项目等绩效目标。
    2.此表为参考表，各级财政部门可根据实际情况适当调整。</t>
  </si>
</sst>
</file>

<file path=xl/styles.xml><?xml version="1.0" encoding="utf-8"?>
<styleSheet xmlns="http://schemas.openxmlformats.org/spreadsheetml/2006/main">
  <numFmts count="1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 numFmtId="177" formatCode="yyyy&quot;年&quot;m&quot;月&quot;;@"/>
    <numFmt numFmtId="178" formatCode="0_ "/>
    <numFmt numFmtId="179" formatCode="0_);[Red]\(0\)"/>
    <numFmt numFmtId="180" formatCode="0.0_ "/>
    <numFmt numFmtId="181" formatCode="0.0"/>
    <numFmt numFmtId="182" formatCode="0.0%"/>
    <numFmt numFmtId="183" formatCode="0.00_ "/>
    <numFmt numFmtId="184" formatCode="0.0_);[Red]\(0.0\)"/>
    <numFmt numFmtId="185" formatCode="____@"/>
    <numFmt numFmtId="186" formatCode="0_ ;[Red]\-0\ "/>
    <numFmt numFmtId="187" formatCode="###0"/>
  </numFmts>
  <fonts count="88">
    <font>
      <sz val="12"/>
      <name val="宋体"/>
      <charset val="134"/>
    </font>
    <font>
      <sz val="12"/>
      <color theme="1"/>
      <name val="方正黑体简体"/>
      <charset val="134"/>
    </font>
    <font>
      <b/>
      <sz val="20"/>
      <name val="方正小标宋简体"/>
      <charset val="134"/>
    </font>
    <font>
      <sz val="11"/>
      <name val="宋体"/>
      <charset val="134"/>
      <scheme val="minor"/>
    </font>
    <font>
      <sz val="11"/>
      <color indexed="8"/>
      <name val="宋体"/>
      <charset val="134"/>
      <scheme val="minor"/>
    </font>
    <font>
      <sz val="20"/>
      <name val="方正小标宋简体"/>
      <charset val="0"/>
    </font>
    <font>
      <sz val="11"/>
      <name val="宋体"/>
      <charset val="0"/>
      <scheme val="minor"/>
    </font>
    <font>
      <sz val="11"/>
      <color theme="1"/>
      <name val="宋体"/>
      <charset val="134"/>
      <scheme val="minor"/>
    </font>
    <font>
      <b/>
      <sz val="20"/>
      <color indexed="8"/>
      <name val="方正小标宋简体"/>
      <charset val="134"/>
    </font>
    <font>
      <sz val="12"/>
      <name val="方正黑体简体"/>
      <charset val="1"/>
    </font>
    <font>
      <sz val="20"/>
      <name val="方正小标宋简体"/>
      <charset val="1"/>
    </font>
    <font>
      <sz val="12"/>
      <name val="宋体"/>
      <charset val="1"/>
      <scheme val="major"/>
    </font>
    <font>
      <sz val="11"/>
      <name val="宋体"/>
      <charset val="1"/>
      <scheme val="major"/>
    </font>
    <font>
      <sz val="11"/>
      <color indexed="8"/>
      <name val="宋体"/>
      <charset val="1"/>
    </font>
    <font>
      <sz val="12"/>
      <name val="方正黑体简体"/>
      <charset val="134"/>
    </font>
    <font>
      <sz val="20"/>
      <name val="方正小标宋简体"/>
      <charset val="134"/>
    </font>
    <font>
      <sz val="12"/>
      <name val="宋体"/>
      <charset val="134"/>
      <scheme val="major"/>
    </font>
    <font>
      <sz val="11"/>
      <name val="宋体"/>
      <charset val="134"/>
      <scheme val="major"/>
    </font>
    <font>
      <sz val="20"/>
      <color indexed="8"/>
      <name val="方正小标宋简体"/>
      <charset val="1"/>
    </font>
    <font>
      <sz val="12"/>
      <color indexed="8"/>
      <name val="宋体"/>
      <charset val="1"/>
      <scheme val="major"/>
    </font>
    <font>
      <sz val="11"/>
      <color indexed="8"/>
      <name val="宋体"/>
      <charset val="1"/>
      <scheme val="major"/>
    </font>
    <font>
      <b/>
      <sz val="11"/>
      <name val="宋体"/>
      <charset val="134"/>
      <scheme val="major"/>
    </font>
    <font>
      <b/>
      <sz val="11"/>
      <name val="宋体"/>
      <charset val="134"/>
    </font>
    <font>
      <sz val="11"/>
      <name val="宋体"/>
      <charset val="134"/>
    </font>
    <font>
      <sz val="12"/>
      <name val="宋体"/>
      <charset val="1"/>
    </font>
    <font>
      <sz val="11"/>
      <name val="宋体"/>
      <charset val="1"/>
    </font>
    <font>
      <sz val="12"/>
      <color rgb="FF000000"/>
      <name val="方正黑体简体"/>
      <charset val="134"/>
    </font>
    <font>
      <sz val="20"/>
      <color rgb="FF000000"/>
      <name val="方正小标宋简体"/>
      <charset val="134"/>
    </font>
    <font>
      <sz val="12"/>
      <color rgb="FF000000"/>
      <name val="宋体"/>
      <charset val="134"/>
    </font>
    <font>
      <sz val="11"/>
      <color rgb="FF000000"/>
      <name val="宋体"/>
      <charset val="134"/>
    </font>
    <font>
      <b/>
      <sz val="11"/>
      <color rgb="FF000000"/>
      <name val="宋体"/>
      <charset val="134"/>
    </font>
    <font>
      <sz val="20"/>
      <color theme="1"/>
      <name val="方正小标宋简体"/>
      <charset val="134"/>
    </font>
    <font>
      <sz val="12"/>
      <color theme="1"/>
      <name val="宋体"/>
      <charset val="134"/>
      <scheme val="minor"/>
    </font>
    <font>
      <sz val="12"/>
      <color theme="1"/>
      <name val="宋体"/>
      <charset val="134"/>
    </font>
    <font>
      <sz val="12"/>
      <color indexed="8"/>
      <name val="宋体"/>
      <charset val="134"/>
    </font>
    <font>
      <sz val="11"/>
      <color theme="1"/>
      <name val="宋体"/>
      <charset val="134"/>
    </font>
    <font>
      <sz val="11"/>
      <color rgb="FF000000"/>
      <name val="宋体"/>
      <charset val="1"/>
    </font>
    <font>
      <sz val="11"/>
      <color indexed="8"/>
      <name val="宋体"/>
      <charset val="134"/>
    </font>
    <font>
      <b/>
      <sz val="11"/>
      <color indexed="8"/>
      <name val="宋体"/>
      <charset val="134"/>
    </font>
    <font>
      <b/>
      <sz val="12"/>
      <name val="宋体"/>
      <charset val="134"/>
    </font>
    <font>
      <b/>
      <sz val="12"/>
      <color indexed="8"/>
      <name val="宋体"/>
      <charset val="134"/>
    </font>
    <font>
      <b/>
      <sz val="11"/>
      <name val="宋体"/>
      <charset val="134"/>
      <scheme val="minor"/>
    </font>
    <font>
      <sz val="20"/>
      <color indexed="8"/>
      <name val="方正小标宋简体"/>
      <charset val="134"/>
    </font>
    <font>
      <sz val="12"/>
      <name val="Arial Narrow"/>
      <charset val="0"/>
    </font>
    <font>
      <b/>
      <sz val="12"/>
      <name val="方正黑体简体"/>
      <charset val="134"/>
    </font>
    <font>
      <sz val="12"/>
      <name val="方正黑体简体"/>
      <charset val="0"/>
    </font>
    <font>
      <sz val="12"/>
      <color indexed="8"/>
      <name val="方正黑体简体"/>
      <charset val="134"/>
    </font>
    <font>
      <b/>
      <sz val="12"/>
      <color indexed="8"/>
      <name val="方正黑体简体"/>
      <charset val="134"/>
    </font>
    <font>
      <b/>
      <sz val="11"/>
      <name val="Times New Roman"/>
      <charset val="0"/>
    </font>
    <font>
      <sz val="11"/>
      <name val="Times New Roman"/>
      <charset val="0"/>
    </font>
    <font>
      <b/>
      <sz val="11"/>
      <color indexed="8"/>
      <name val="宋体"/>
      <charset val="134"/>
      <scheme val="minor"/>
    </font>
    <font>
      <sz val="12"/>
      <color theme="1"/>
      <name val="Times New Roman"/>
      <charset val="0"/>
    </font>
    <font>
      <b/>
      <sz val="12"/>
      <color theme="1"/>
      <name val="宋体"/>
      <charset val="134"/>
    </font>
    <font>
      <b/>
      <sz val="12"/>
      <color theme="1"/>
      <name val="Times New Roman"/>
      <charset val="0"/>
    </font>
    <font>
      <sz val="9"/>
      <name val="宋体"/>
      <charset val="134"/>
    </font>
    <font>
      <sz val="16"/>
      <name val="宋体"/>
      <charset val="134"/>
    </font>
    <font>
      <b/>
      <sz val="11"/>
      <color theme="1"/>
      <name val="宋体"/>
      <charset val="134"/>
      <scheme val="minor"/>
    </font>
    <font>
      <sz val="12"/>
      <name val="宋体"/>
      <charset val="134"/>
      <scheme val="minor"/>
    </font>
    <font>
      <b/>
      <sz val="12"/>
      <color rgb="FF000000"/>
      <name val="宋体"/>
      <charset val="134"/>
    </font>
    <font>
      <sz val="10"/>
      <name val="宋体"/>
      <charset val="134"/>
    </font>
    <font>
      <b/>
      <sz val="11"/>
      <name val="SimSun"/>
      <charset val="134"/>
    </font>
    <font>
      <sz val="12"/>
      <name val="黑体"/>
      <charset val="134"/>
    </font>
    <font>
      <sz val="11"/>
      <name val="仿宋_GB2312"/>
      <charset val="134"/>
    </font>
    <font>
      <b/>
      <sz val="11"/>
      <name val="仿宋_GB2312"/>
      <charset val="134"/>
    </font>
    <font>
      <sz val="12"/>
      <name val="仿宋_GB2312"/>
      <charset val="134"/>
    </font>
    <font>
      <sz val="40"/>
      <name val="方正大标宋简体"/>
      <charset val="134"/>
    </font>
    <font>
      <sz val="26"/>
      <name val="方正小标宋简体"/>
      <charset val="134"/>
    </font>
    <font>
      <sz val="11"/>
      <color rgb="FFFF0000"/>
      <name val="宋体"/>
      <charset val="134"/>
      <scheme val="minor"/>
    </font>
    <font>
      <sz val="11"/>
      <color theme="0"/>
      <name val="宋体"/>
      <charset val="134"/>
      <scheme val="minor"/>
    </font>
    <font>
      <sz val="10"/>
      <name val="Arial"/>
      <charset val="0"/>
    </font>
    <font>
      <b/>
      <sz val="18"/>
      <color theme="3"/>
      <name val="宋体"/>
      <charset val="134"/>
      <scheme val="minor"/>
    </font>
    <font>
      <sz val="11"/>
      <color rgb="FF9C0006"/>
      <name val="宋体"/>
      <charset val="134"/>
      <scheme val="minor"/>
    </font>
    <font>
      <sz val="11"/>
      <color rgb="FF3F3F76"/>
      <name val="宋体"/>
      <charset val="134"/>
      <scheme val="minor"/>
    </font>
    <font>
      <u/>
      <sz val="11"/>
      <color rgb="FF0000FF"/>
      <name val="宋体"/>
      <charset val="134"/>
      <scheme val="minor"/>
    </font>
    <font>
      <sz val="11"/>
      <name val="Calibri"/>
      <charset val="0"/>
    </font>
    <font>
      <u/>
      <sz val="11"/>
      <color rgb="FF800080"/>
      <name val="宋体"/>
      <charset val="134"/>
      <scheme val="minor"/>
    </font>
    <font>
      <sz val="11"/>
      <color rgb="FF9C6500"/>
      <name val="宋体"/>
      <charset val="134"/>
      <scheme val="minor"/>
    </font>
    <font>
      <b/>
      <sz val="11"/>
      <color theme="3"/>
      <name val="宋体"/>
      <charset val="134"/>
      <scheme val="minor"/>
    </font>
    <font>
      <b/>
      <sz val="11"/>
      <color rgb="FFFFFFFF"/>
      <name val="宋体"/>
      <charset val="134"/>
      <scheme val="minor"/>
    </font>
    <font>
      <i/>
      <sz val="11"/>
      <color rgb="FF7F7F7F"/>
      <name val="宋体"/>
      <charset val="134"/>
      <scheme val="minor"/>
    </font>
    <font>
      <sz val="11"/>
      <color rgb="FFFA7D00"/>
      <name val="宋体"/>
      <charset val="134"/>
      <scheme val="minor"/>
    </font>
    <font>
      <b/>
      <sz val="15"/>
      <color theme="3"/>
      <name val="宋体"/>
      <charset val="134"/>
      <scheme val="minor"/>
    </font>
    <font>
      <b/>
      <sz val="13"/>
      <color theme="3"/>
      <name val="宋体"/>
      <charset val="134"/>
      <scheme val="minor"/>
    </font>
    <font>
      <sz val="11"/>
      <color rgb="FF006100"/>
      <name val="宋体"/>
      <charset val="134"/>
      <scheme val="minor"/>
    </font>
    <font>
      <b/>
      <sz val="11"/>
      <color rgb="FF3F3F3F"/>
      <name val="宋体"/>
      <charset val="134"/>
      <scheme val="minor"/>
    </font>
    <font>
      <b/>
      <sz val="11"/>
      <color rgb="FFFA7D00"/>
      <name val="宋体"/>
      <charset val="134"/>
      <scheme val="minor"/>
    </font>
    <font>
      <sz val="12"/>
      <name val="Times New Roman"/>
      <charset val="0"/>
    </font>
    <font>
      <sz val="11"/>
      <color rgb="FFFF0000"/>
      <name val="宋体"/>
      <charset val="1"/>
    </font>
  </fonts>
  <fills count="38">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rgb="FFFAC090"/>
        <bgColor indexed="64"/>
      </patternFill>
    </fill>
    <fill>
      <patternFill patternType="solid">
        <fgColor rgb="FFFFFFFF"/>
        <bgColor indexed="64"/>
      </patternFill>
    </fill>
    <fill>
      <patternFill patternType="solid">
        <fgColor rgb="FFFFFF00"/>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9" tint="0.399975585192419"/>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tint="0.59999389629810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88">
    <xf numFmtId="0" fontId="0" fillId="0" borderId="0">
      <alignment vertical="center"/>
    </xf>
    <xf numFmtId="42" fontId="69" fillId="0" borderId="0" applyFill="0" applyBorder="0" applyAlignment="0" applyProtection="0"/>
    <xf numFmtId="0" fontId="7" fillId="18" borderId="0" applyNumberFormat="0" applyBorder="0" applyAlignment="0" applyProtection="0">
      <alignment vertical="center"/>
    </xf>
    <xf numFmtId="0" fontId="72" fillId="19" borderId="15" applyNumberFormat="0" applyAlignment="0" applyProtection="0">
      <alignment vertical="center"/>
    </xf>
    <xf numFmtId="44" fontId="69" fillId="0" borderId="0" applyFill="0" applyBorder="0" applyAlignment="0" applyProtection="0"/>
    <xf numFmtId="41" fontId="69" fillId="0" borderId="0" applyFill="0" applyBorder="0" applyAlignment="0" applyProtection="0"/>
    <xf numFmtId="0" fontId="7" fillId="9" borderId="0" applyNumberFormat="0" applyBorder="0" applyAlignment="0" applyProtection="0">
      <alignment vertical="center"/>
    </xf>
    <xf numFmtId="0" fontId="71" fillId="16" borderId="0" applyNumberFormat="0" applyBorder="0" applyAlignment="0" applyProtection="0">
      <alignment vertical="center"/>
    </xf>
    <xf numFmtId="43" fontId="69" fillId="0" borderId="0" applyFill="0" applyBorder="0" applyAlignment="0" applyProtection="0"/>
    <xf numFmtId="0" fontId="68" fillId="12" borderId="0" applyNumberFormat="0" applyBorder="0" applyAlignment="0" applyProtection="0">
      <alignment vertical="center"/>
    </xf>
    <xf numFmtId="0" fontId="73" fillId="0" borderId="0" applyNumberFormat="0" applyFill="0" applyBorder="0" applyAlignment="0" applyProtection="0">
      <alignment vertical="center"/>
    </xf>
    <xf numFmtId="0" fontId="0" fillId="0" borderId="0">
      <alignment vertical="center"/>
    </xf>
    <xf numFmtId="9" fontId="69" fillId="0" borderId="0" applyFill="0" applyBorder="0" applyAlignment="0" applyProtection="0"/>
    <xf numFmtId="0" fontId="0" fillId="0" borderId="0"/>
    <xf numFmtId="0" fontId="54" fillId="0" borderId="0"/>
    <xf numFmtId="0" fontId="75" fillId="0" borderId="0" applyNumberFormat="0" applyFill="0" applyBorder="0" applyAlignment="0" applyProtection="0">
      <alignment vertical="center"/>
    </xf>
    <xf numFmtId="0" fontId="7" fillId="13" borderId="14" applyNumberFormat="0" applyFont="0" applyAlignment="0" applyProtection="0">
      <alignment vertical="center"/>
    </xf>
    <xf numFmtId="0" fontId="68" fillId="26" borderId="0" applyNumberFormat="0" applyBorder="0" applyAlignment="0" applyProtection="0">
      <alignment vertical="center"/>
    </xf>
    <xf numFmtId="0" fontId="77"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81" fillId="0" borderId="18" applyNumberFormat="0" applyFill="0" applyAlignment="0" applyProtection="0">
      <alignment vertical="center"/>
    </xf>
    <xf numFmtId="0" fontId="82" fillId="0" borderId="18" applyNumberFormat="0" applyFill="0" applyAlignment="0" applyProtection="0">
      <alignment vertical="center"/>
    </xf>
    <xf numFmtId="0" fontId="68" fillId="28" borderId="0" applyNumberFormat="0" applyBorder="0" applyAlignment="0" applyProtection="0">
      <alignment vertical="center"/>
    </xf>
    <xf numFmtId="0" fontId="77" fillId="0" borderId="20" applyNumberFormat="0" applyFill="0" applyAlignment="0" applyProtection="0">
      <alignment vertical="center"/>
    </xf>
    <xf numFmtId="0" fontId="68" fillId="7" borderId="0" applyNumberFormat="0" applyBorder="0" applyAlignment="0" applyProtection="0">
      <alignment vertical="center"/>
    </xf>
    <xf numFmtId="0" fontId="84" fillId="30" borderId="21" applyNumberFormat="0" applyAlignment="0" applyProtection="0">
      <alignment vertical="center"/>
    </xf>
    <xf numFmtId="0" fontId="85" fillId="30" borderId="15" applyNumberFormat="0" applyAlignment="0" applyProtection="0">
      <alignment vertical="center"/>
    </xf>
    <xf numFmtId="0" fontId="78" fillId="27" borderId="16" applyNumberFormat="0" applyAlignment="0" applyProtection="0">
      <alignment vertical="center"/>
    </xf>
    <xf numFmtId="0" fontId="0" fillId="0" borderId="0">
      <alignment vertical="center"/>
    </xf>
    <xf numFmtId="0" fontId="68" fillId="32" borderId="0" applyNumberFormat="0" applyBorder="0" applyAlignment="0" applyProtection="0">
      <alignment vertical="center"/>
    </xf>
    <xf numFmtId="0" fontId="0" fillId="0" borderId="0"/>
    <xf numFmtId="0" fontId="7" fillId="24" borderId="0" applyNumberFormat="0" applyBorder="0" applyAlignment="0" applyProtection="0">
      <alignment vertical="center"/>
    </xf>
    <xf numFmtId="0" fontId="80" fillId="0" borderId="17" applyNumberFormat="0" applyFill="0" applyAlignment="0" applyProtection="0">
      <alignment vertical="center"/>
    </xf>
    <xf numFmtId="0" fontId="56" fillId="0" borderId="19" applyNumberFormat="0" applyFill="0" applyAlignment="0" applyProtection="0">
      <alignment vertical="center"/>
    </xf>
    <xf numFmtId="0" fontId="83" fillId="29" borderId="0" applyNumberFormat="0" applyBorder="0" applyAlignment="0" applyProtection="0">
      <alignment vertical="center"/>
    </xf>
    <xf numFmtId="0" fontId="76" fillId="25" borderId="0" applyNumberFormat="0" applyBorder="0" applyAlignment="0" applyProtection="0">
      <alignment vertical="center"/>
    </xf>
    <xf numFmtId="0" fontId="7" fillId="22" borderId="0" applyNumberFormat="0" applyBorder="0" applyAlignment="0" applyProtection="0">
      <alignment vertical="center"/>
    </xf>
    <xf numFmtId="0" fontId="68" fillId="34" borderId="0" applyNumberFormat="0" applyBorder="0" applyAlignment="0" applyProtection="0">
      <alignment vertical="center"/>
    </xf>
    <xf numFmtId="0" fontId="7" fillId="17" borderId="0" applyNumberFormat="0" applyBorder="0" applyAlignment="0" applyProtection="0">
      <alignment vertical="center"/>
    </xf>
    <xf numFmtId="0" fontId="0" fillId="0" borderId="0"/>
    <xf numFmtId="0" fontId="7" fillId="35" borderId="0" applyNumberFormat="0" applyBorder="0" applyAlignment="0" applyProtection="0">
      <alignment vertical="center"/>
    </xf>
    <xf numFmtId="0" fontId="37" fillId="0" borderId="0"/>
    <xf numFmtId="0" fontId="7" fillId="36" borderId="0" applyNumberFormat="0" applyBorder="0" applyAlignment="0" applyProtection="0">
      <alignment vertical="center"/>
    </xf>
    <xf numFmtId="0" fontId="7" fillId="15" borderId="0" applyNumberFormat="0" applyBorder="0" applyAlignment="0" applyProtection="0">
      <alignment vertical="center"/>
    </xf>
    <xf numFmtId="0" fontId="0" fillId="0" borderId="0"/>
    <xf numFmtId="0" fontId="68" fillId="33" borderId="0" applyNumberFormat="0" applyBorder="0" applyAlignment="0" applyProtection="0">
      <alignment vertical="center"/>
    </xf>
    <xf numFmtId="0" fontId="68" fillId="21" borderId="0" applyNumberFormat="0" applyBorder="0" applyAlignment="0" applyProtection="0">
      <alignment vertical="center"/>
    </xf>
    <xf numFmtId="0" fontId="7" fillId="23" borderId="0" applyNumberFormat="0" applyBorder="0" applyAlignment="0" applyProtection="0">
      <alignment vertical="center"/>
    </xf>
    <xf numFmtId="0" fontId="7" fillId="14" borderId="0" applyNumberFormat="0" applyBorder="0" applyAlignment="0" applyProtection="0">
      <alignment vertical="center"/>
    </xf>
    <xf numFmtId="0" fontId="68" fillId="10" borderId="0" applyNumberFormat="0" applyBorder="0" applyAlignment="0" applyProtection="0">
      <alignment vertical="center"/>
    </xf>
    <xf numFmtId="0" fontId="0" fillId="0" borderId="0"/>
    <xf numFmtId="0" fontId="7" fillId="8" borderId="0" applyNumberFormat="0" applyBorder="0" applyAlignment="0" applyProtection="0">
      <alignment vertical="center"/>
    </xf>
    <xf numFmtId="0" fontId="68" fillId="11" borderId="0" applyNumberFormat="0" applyBorder="0" applyAlignment="0" applyProtection="0">
      <alignment vertical="center"/>
    </xf>
    <xf numFmtId="0" fontId="68" fillId="20" borderId="0" applyNumberFormat="0" applyBorder="0" applyAlignment="0" applyProtection="0">
      <alignment vertical="center"/>
    </xf>
    <xf numFmtId="0" fontId="7" fillId="37" borderId="0" applyNumberFormat="0" applyBorder="0" applyAlignment="0" applyProtection="0">
      <alignment vertical="center"/>
    </xf>
    <xf numFmtId="0" fontId="68" fillId="31" borderId="0" applyNumberFormat="0" applyBorder="0" applyAlignment="0" applyProtection="0">
      <alignment vertical="center"/>
    </xf>
    <xf numFmtId="0" fontId="0" fillId="0" borderId="0">
      <alignment vertical="center"/>
    </xf>
    <xf numFmtId="0" fontId="0" fillId="0" borderId="0"/>
    <xf numFmtId="0" fontId="0" fillId="0" borderId="0">
      <alignment vertical="center"/>
    </xf>
    <xf numFmtId="0" fontId="0" fillId="0" borderId="0"/>
    <xf numFmtId="0" fontId="37" fillId="0" borderId="0">
      <alignment vertical="center"/>
    </xf>
    <xf numFmtId="0" fontId="0" fillId="0" borderId="0">
      <alignment vertical="center"/>
    </xf>
    <xf numFmtId="0" fontId="0" fillId="0" borderId="0"/>
    <xf numFmtId="0" fontId="0" fillId="0" borderId="0"/>
    <xf numFmtId="0" fontId="0" fillId="0" borderId="0"/>
    <xf numFmtId="0" fontId="0" fillId="0" borderId="0"/>
    <xf numFmtId="0" fontId="54" fillId="0" borderId="0"/>
    <xf numFmtId="0" fontId="0" fillId="0" borderId="0"/>
    <xf numFmtId="0" fontId="37" fillId="0" borderId="0">
      <alignment vertical="center"/>
    </xf>
    <xf numFmtId="0" fontId="64" fillId="0" borderId="0"/>
    <xf numFmtId="0" fontId="0" fillId="0" borderId="0"/>
    <xf numFmtId="0" fontId="74" fillId="0" borderId="0"/>
    <xf numFmtId="0" fontId="0" fillId="0" borderId="0"/>
    <xf numFmtId="0" fontId="0" fillId="0" borderId="0">
      <alignment vertical="center"/>
    </xf>
    <xf numFmtId="0" fontId="7" fillId="0" borderId="0">
      <alignment vertical="center"/>
    </xf>
    <xf numFmtId="0" fontId="0" fillId="0" borderId="0"/>
    <xf numFmtId="0" fontId="0" fillId="0" borderId="0"/>
    <xf numFmtId="0" fontId="0" fillId="0" borderId="0"/>
    <xf numFmtId="0" fontId="0" fillId="0" borderId="0"/>
    <xf numFmtId="0" fontId="86" fillId="0" borderId="0"/>
    <xf numFmtId="0" fontId="0" fillId="0" borderId="0"/>
    <xf numFmtId="0" fontId="0" fillId="0" borderId="0"/>
    <xf numFmtId="0" fontId="0" fillId="0" borderId="0"/>
    <xf numFmtId="0" fontId="0" fillId="0" borderId="0"/>
    <xf numFmtId="0" fontId="0" fillId="0" borderId="0">
      <alignment vertical="center"/>
    </xf>
    <xf numFmtId="0" fontId="37" fillId="0" borderId="0">
      <alignment vertical="center"/>
    </xf>
  </cellStyleXfs>
  <cellXfs count="595">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lignment vertical="center"/>
    </xf>
    <xf numFmtId="0" fontId="3" fillId="0" borderId="0" xfId="0" applyFo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1" fillId="0" borderId="0" xfId="0" applyFont="1" applyFill="1" applyBorder="1" applyAlignment="1">
      <alignment horizontal="left" vertical="center"/>
    </xf>
    <xf numFmtId="178" fontId="1" fillId="0" borderId="0" xfId="0" applyNumberFormat="1" applyFont="1" applyFill="1" applyBorder="1" applyAlignment="1">
      <alignment horizontal="left" vertical="center" wrapText="1"/>
    </xf>
    <xf numFmtId="9" fontId="1" fillId="0" borderId="0" xfId="0" applyNumberFormat="1"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4" fontId="6" fillId="0" borderId="1" xfId="0" applyNumberFormat="1" applyFont="1" applyFill="1" applyBorder="1" applyAlignment="1">
      <alignment horizontal="right" vertical="center" wrapText="1"/>
    </xf>
    <xf numFmtId="4" fontId="6"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9"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3" fillId="0" borderId="1" xfId="0" applyFont="1" applyFill="1" applyBorder="1" applyAlignment="1">
      <alignment vertical="center" wrapText="1"/>
    </xf>
    <xf numFmtId="0" fontId="7" fillId="0" borderId="2" xfId="0" applyFont="1" applyFill="1" applyBorder="1" applyAlignment="1">
      <alignment horizontal="center" vertical="center" wrapText="1"/>
    </xf>
    <xf numFmtId="0" fontId="0" fillId="0" borderId="0" xfId="0" applyAlignment="1">
      <alignment horizontal="justify" vertical="center"/>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0" xfId="0" applyFont="1" applyFill="1" applyBorder="1" applyAlignment="1">
      <alignment vertical="center"/>
    </xf>
    <xf numFmtId="0" fontId="6" fillId="0" borderId="0" xfId="0" applyFont="1" applyFill="1" applyBorder="1" applyAlignment="1">
      <alignment vertical="center" wrapText="1"/>
    </xf>
    <xf numFmtId="0" fontId="4" fillId="0" borderId="0" xfId="0" applyFont="1" applyFill="1" applyBorder="1" applyAlignment="1" applyProtection="1">
      <alignment vertical="center"/>
      <protection locked="0"/>
    </xf>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0" fontId="9" fillId="0" borderId="0" xfId="0" applyFont="1" applyFill="1" applyAlignment="1">
      <alignment horizontal="left" vertical="center"/>
    </xf>
    <xf numFmtId="0" fontId="10" fillId="0" borderId="0" xfId="0" applyFont="1" applyFill="1" applyAlignment="1">
      <alignment vertical="center"/>
    </xf>
    <xf numFmtId="0" fontId="11" fillId="0" borderId="0" xfId="0" applyFont="1" applyFill="1" applyAlignment="1">
      <alignment vertical="center"/>
    </xf>
    <xf numFmtId="0" fontId="12" fillId="0" borderId="0" xfId="0" applyFont="1" applyFill="1" applyAlignment="1">
      <alignment horizontal="center" vertical="center"/>
    </xf>
    <xf numFmtId="0" fontId="12" fillId="0" borderId="0" xfId="0" applyFont="1" applyFill="1" applyAlignment="1">
      <alignment vertical="center"/>
    </xf>
    <xf numFmtId="0" fontId="13" fillId="0" borderId="0" xfId="0" applyFont="1" applyFill="1" applyAlignment="1">
      <alignment vertical="center"/>
    </xf>
    <xf numFmtId="0" fontId="7" fillId="0" borderId="0" xfId="0" applyFont="1" applyFill="1" applyAlignment="1">
      <alignment horizontal="center" vertical="center"/>
    </xf>
    <xf numFmtId="0" fontId="7" fillId="0" borderId="0" xfId="0" applyFont="1" applyFill="1" applyAlignment="1">
      <alignment horizontal="justify" vertical="center"/>
    </xf>
    <xf numFmtId="0" fontId="7" fillId="0" borderId="0" xfId="0" applyFont="1" applyFill="1" applyAlignment="1">
      <alignment vertical="center"/>
    </xf>
    <xf numFmtId="0" fontId="14" fillId="0" borderId="0" xfId="0" applyFont="1" applyFill="1" applyAlignment="1">
      <alignment horizontal="left" vertical="center" wrapText="1"/>
    </xf>
    <xf numFmtId="0" fontId="15" fillId="0" borderId="0" xfId="0" applyFont="1" applyFill="1" applyAlignment="1">
      <alignment horizontal="center" vertical="center" wrapText="1"/>
    </xf>
    <xf numFmtId="0" fontId="11" fillId="0" borderId="0" xfId="0" applyFont="1" applyFill="1" applyAlignment="1">
      <alignment horizontal="center" vertical="center"/>
    </xf>
    <xf numFmtId="0" fontId="16" fillId="0" borderId="0" xfId="0" applyFont="1" applyFill="1" applyBorder="1" applyAlignment="1">
      <alignment vertical="center" wrapText="1"/>
    </xf>
    <xf numFmtId="177" fontId="16" fillId="0" borderId="0" xfId="0" applyNumberFormat="1" applyFont="1" applyFill="1" applyBorder="1" applyAlignment="1">
      <alignment horizontal="right" vertical="center" wrapText="1"/>
    </xf>
    <xf numFmtId="0" fontId="12"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179" fontId="17" fillId="0" borderId="1" xfId="0" applyNumberFormat="1" applyFont="1" applyFill="1" applyBorder="1" applyAlignment="1">
      <alignment vertical="center" wrapText="1"/>
    </xf>
    <xf numFmtId="0" fontId="17" fillId="0" borderId="1" xfId="0" applyFont="1" applyFill="1" applyBorder="1" applyAlignment="1">
      <alignment vertical="center" wrapText="1"/>
    </xf>
    <xf numFmtId="0" fontId="17" fillId="0" borderId="1" xfId="0" applyFont="1" applyFill="1" applyBorder="1" applyAlignment="1">
      <alignment vertical="center"/>
    </xf>
    <xf numFmtId="0" fontId="13" fillId="0" borderId="0" xfId="0" applyFont="1" applyFill="1" applyAlignment="1">
      <alignment horizontal="justify" vertical="center" wrapText="1"/>
    </xf>
    <xf numFmtId="0" fontId="18" fillId="0" borderId="0" xfId="0" applyFont="1" applyFill="1" applyAlignment="1">
      <alignment vertical="center"/>
    </xf>
    <xf numFmtId="0" fontId="19" fillId="0" borderId="0" xfId="0" applyFont="1" applyFill="1" applyAlignment="1">
      <alignment vertical="center"/>
    </xf>
    <xf numFmtId="0" fontId="20" fillId="0" borderId="0" xfId="0" applyFont="1" applyFill="1" applyAlignment="1">
      <alignment vertical="center"/>
    </xf>
    <xf numFmtId="0" fontId="16" fillId="0" borderId="0" xfId="0" applyFont="1" applyFill="1" applyBorder="1" applyAlignment="1">
      <alignment horizontal="right" vertical="center" wrapText="1"/>
    </xf>
    <xf numFmtId="0" fontId="21" fillId="0" borderId="1" xfId="0" applyFont="1" applyFill="1" applyBorder="1" applyAlignment="1">
      <alignment vertical="center" wrapText="1"/>
    </xf>
    <xf numFmtId="180" fontId="17" fillId="0" borderId="1" xfId="0" applyNumberFormat="1" applyFont="1" applyFill="1" applyBorder="1" applyAlignment="1">
      <alignment horizontal="right" vertical="center" wrapText="1"/>
    </xf>
    <xf numFmtId="0" fontId="22" fillId="0" borderId="1" xfId="0" applyFont="1" applyFill="1" applyBorder="1" applyAlignment="1">
      <alignment vertical="center" wrapText="1"/>
    </xf>
    <xf numFmtId="0" fontId="23" fillId="0" borderId="1" xfId="0" applyFont="1" applyFill="1" applyBorder="1" applyAlignment="1">
      <alignment horizontal="center" vertical="center" wrapText="1"/>
    </xf>
    <xf numFmtId="180" fontId="23" fillId="0" borderId="1" xfId="0" applyNumberFormat="1" applyFont="1" applyFill="1" applyBorder="1" applyAlignment="1">
      <alignment horizontal="right" vertical="center" wrapText="1"/>
    </xf>
    <xf numFmtId="0" fontId="23" fillId="0" borderId="1" xfId="0" applyFont="1" applyFill="1" applyBorder="1" applyAlignment="1">
      <alignment vertical="center" wrapText="1"/>
    </xf>
    <xf numFmtId="0" fontId="10" fillId="0" borderId="0" xfId="0" applyFont="1" applyFill="1" applyAlignment="1">
      <alignment horizontal="center" vertical="center"/>
    </xf>
    <xf numFmtId="0" fontId="24" fillId="0" borderId="0" xfId="0" applyFont="1" applyFill="1" applyAlignment="1">
      <alignment horizontal="right" vertical="center"/>
    </xf>
    <xf numFmtId="0" fontId="25" fillId="0" borderId="0" xfId="0" applyFont="1" applyFill="1" applyAlignment="1">
      <alignment horizontal="center" vertical="center"/>
    </xf>
    <xf numFmtId="0" fontId="25" fillId="0" borderId="0" xfId="0" applyFont="1" applyFill="1" applyAlignment="1">
      <alignment vertical="center"/>
    </xf>
    <xf numFmtId="0" fontId="0" fillId="0" borderId="0" xfId="0" applyFont="1" applyFill="1" applyBorder="1" applyAlignment="1">
      <alignment horizontal="right" vertical="center" wrapText="1"/>
    </xf>
    <xf numFmtId="177" fontId="0" fillId="0" borderId="0" xfId="0" applyNumberFormat="1" applyFont="1" applyFill="1" applyBorder="1" applyAlignment="1">
      <alignment horizontal="right" vertical="center" wrapText="1"/>
    </xf>
    <xf numFmtId="0" fontId="25" fillId="0" borderId="1" xfId="0" applyFont="1" applyFill="1" applyBorder="1" applyAlignment="1">
      <alignment horizontal="center" vertical="center"/>
    </xf>
    <xf numFmtId="179" fontId="23" fillId="0" borderId="1" xfId="0" applyNumberFormat="1" applyFont="1" applyFill="1" applyBorder="1" applyAlignment="1">
      <alignment horizontal="center" vertical="center" wrapText="1"/>
    </xf>
    <xf numFmtId="179" fontId="23" fillId="0" borderId="1" xfId="0" applyNumberFormat="1" applyFont="1" applyFill="1" applyBorder="1" applyAlignment="1">
      <alignment vertical="center" wrapText="1"/>
    </xf>
    <xf numFmtId="0" fontId="23" fillId="0" borderId="1" xfId="0" applyFont="1" applyFill="1" applyBorder="1" applyAlignment="1">
      <alignment horizontal="center" vertical="center"/>
    </xf>
    <xf numFmtId="0" fontId="25" fillId="0" borderId="1" xfId="0" applyFont="1" applyFill="1" applyBorder="1" applyAlignment="1">
      <alignment vertical="center"/>
    </xf>
    <xf numFmtId="0" fontId="26" fillId="0" borderId="0" xfId="0" applyFont="1" applyFill="1" applyAlignment="1">
      <alignment horizontal="left" vertical="center"/>
    </xf>
    <xf numFmtId="0" fontId="27" fillId="0" borderId="0" xfId="0" applyFont="1" applyFill="1" applyAlignment="1">
      <alignment horizontal="center" vertical="center"/>
    </xf>
    <xf numFmtId="0" fontId="28" fillId="0" borderId="0" xfId="0" applyFont="1" applyFill="1" applyAlignment="1">
      <alignment horizontal="right" vertical="center"/>
    </xf>
    <xf numFmtId="0" fontId="29" fillId="0" borderId="0" xfId="0" applyFont="1" applyFill="1" applyAlignment="1">
      <alignment vertical="center"/>
    </xf>
    <xf numFmtId="0" fontId="30" fillId="0" borderId="0" xfId="0" applyFont="1" applyFill="1" applyAlignment="1">
      <alignment vertical="center"/>
    </xf>
    <xf numFmtId="0" fontId="14" fillId="0" borderId="0" xfId="0" applyFont="1" applyFill="1" applyBorder="1" applyAlignment="1">
      <alignment horizontal="left" vertical="center" wrapText="1"/>
    </xf>
    <xf numFmtId="0" fontId="0" fillId="0" borderId="0" xfId="0" applyFill="1" applyBorder="1" applyAlignment="1">
      <alignment horizontal="right" vertical="center" wrapText="1"/>
    </xf>
    <xf numFmtId="0" fontId="22" fillId="0" borderId="1" xfId="0" applyFont="1" applyFill="1" applyBorder="1" applyAlignment="1">
      <alignment horizontal="center" vertical="center" wrapText="1"/>
    </xf>
    <xf numFmtId="180" fontId="22" fillId="0" borderId="1" xfId="0" applyNumberFormat="1" applyFont="1" applyFill="1" applyBorder="1" applyAlignment="1">
      <alignment horizontal="right" vertical="center" wrapText="1"/>
    </xf>
    <xf numFmtId="0" fontId="29" fillId="0" borderId="0" xfId="0" applyFont="1" applyFill="1" applyAlignment="1">
      <alignment horizontal="justify" vertical="center" wrapText="1"/>
    </xf>
    <xf numFmtId="0" fontId="31" fillId="0" borderId="0" xfId="0" applyFont="1" applyFill="1" applyBorder="1" applyAlignment="1">
      <alignment horizontal="center" vertical="center" wrapText="1"/>
    </xf>
    <xf numFmtId="0" fontId="32" fillId="0" borderId="0" xfId="0" applyFont="1" applyFill="1" applyBorder="1" applyAlignment="1">
      <alignment horizontal="right" vertical="center" wrapText="1"/>
    </xf>
    <xf numFmtId="0" fontId="7" fillId="0" borderId="0" xfId="0" applyFont="1" applyFill="1" applyBorder="1" applyAlignment="1">
      <alignment vertical="center" wrapText="1"/>
    </xf>
    <xf numFmtId="0" fontId="7" fillId="0" borderId="0" xfId="0" applyFont="1" applyFill="1" applyBorder="1" applyAlignment="1">
      <alignment horizontal="left" vertical="center" wrapText="1"/>
    </xf>
    <xf numFmtId="178" fontId="7" fillId="0" borderId="0" xfId="0" applyNumberFormat="1" applyFont="1" applyFill="1" applyBorder="1" applyAlignment="1">
      <alignment horizontal="center" vertical="center" wrapText="1"/>
    </xf>
    <xf numFmtId="9" fontId="7" fillId="0" borderId="0" xfId="0" applyNumberFormat="1" applyFont="1" applyFill="1" applyBorder="1" applyAlignment="1">
      <alignment horizontal="center" vertical="center" wrapText="1"/>
    </xf>
    <xf numFmtId="178" fontId="0" fillId="0" borderId="0" xfId="0" applyNumberFormat="1" applyFont="1" applyFill="1" applyBorder="1" applyAlignment="1">
      <alignment horizontal="right" vertical="center" wrapText="1"/>
    </xf>
    <xf numFmtId="0" fontId="33" fillId="0" borderId="0" xfId="0" applyFont="1" applyFill="1" applyBorder="1" applyAlignment="1">
      <alignment horizontal="right" vertical="center" wrapText="1"/>
    </xf>
    <xf numFmtId="0" fontId="34" fillId="0" borderId="1" xfId="0" applyNumberFormat="1" applyFont="1" applyFill="1" applyBorder="1" applyAlignment="1" applyProtection="1">
      <alignment horizontal="center" vertical="center" wrapText="1"/>
    </xf>
    <xf numFmtId="0" fontId="34" fillId="0" borderId="2" xfId="0" applyNumberFormat="1" applyFont="1" applyFill="1" applyBorder="1" applyAlignment="1" applyProtection="1">
      <alignment horizontal="center" vertical="center" wrapText="1"/>
    </xf>
    <xf numFmtId="178" fontId="0" fillId="0" borderId="5" xfId="0" applyNumberFormat="1" applyFont="1" applyFill="1" applyBorder="1" applyAlignment="1" applyProtection="1">
      <alignment horizontal="center" vertical="center" wrapText="1"/>
    </xf>
    <xf numFmtId="178" fontId="0" fillId="0" borderId="6" xfId="0" applyNumberFormat="1" applyFont="1" applyFill="1" applyBorder="1" applyAlignment="1" applyProtection="1">
      <alignment horizontal="center" vertical="center" wrapText="1"/>
    </xf>
    <xf numFmtId="178" fontId="0" fillId="0" borderId="7" xfId="0" applyNumberFormat="1" applyFont="1" applyFill="1" applyBorder="1" applyAlignment="1" applyProtection="1">
      <alignment horizontal="center" vertical="center" wrapText="1"/>
    </xf>
    <xf numFmtId="178" fontId="0" fillId="0" borderId="1" xfId="0" applyNumberFormat="1" applyFont="1" applyFill="1" applyBorder="1" applyAlignment="1" applyProtection="1">
      <alignment horizontal="center" vertical="center" wrapText="1"/>
    </xf>
    <xf numFmtId="9" fontId="0" fillId="0" borderId="1" xfId="0" applyNumberFormat="1" applyFont="1" applyFill="1" applyBorder="1" applyAlignment="1" applyProtection="1">
      <alignment horizontal="center" vertical="center" wrapText="1"/>
    </xf>
    <xf numFmtId="0" fontId="34" fillId="0" borderId="3" xfId="0" applyNumberFormat="1" applyFont="1" applyFill="1" applyBorder="1" applyAlignment="1" applyProtection="1">
      <alignment horizontal="center" vertical="center" wrapText="1"/>
    </xf>
    <xf numFmtId="178" fontId="0" fillId="0" borderId="1" xfId="0" applyNumberFormat="1"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0" fontId="7" fillId="0" borderId="1" xfId="0" applyFont="1" applyFill="1" applyBorder="1" applyAlignment="1">
      <alignment vertical="center" wrapText="1"/>
    </xf>
    <xf numFmtId="179" fontId="35" fillId="0" borderId="1" xfId="0" applyNumberFormat="1" applyFont="1" applyFill="1" applyBorder="1" applyAlignment="1">
      <alignment vertical="center" wrapText="1"/>
    </xf>
    <xf numFmtId="178" fontId="7" fillId="0" borderId="1" xfId="0" applyNumberFormat="1" applyFont="1" applyFill="1" applyBorder="1" applyAlignment="1">
      <alignment vertical="center" wrapText="1"/>
    </xf>
    <xf numFmtId="9" fontId="23" fillId="0" borderId="1" xfId="0" applyNumberFormat="1" applyFont="1" applyFill="1" applyBorder="1" applyAlignment="1">
      <alignment vertical="center" wrapText="1"/>
    </xf>
    <xf numFmtId="0" fontId="36" fillId="0" borderId="0" xfId="0" applyFont="1" applyFill="1" applyAlignment="1">
      <alignment horizontal="justify" vertical="center" wrapText="1"/>
    </xf>
    <xf numFmtId="9" fontId="0" fillId="0" borderId="2" xfId="0" applyNumberFormat="1" applyFont="1" applyFill="1" applyBorder="1" applyAlignment="1">
      <alignment horizontal="center" vertical="center" wrapText="1"/>
    </xf>
    <xf numFmtId="9" fontId="0" fillId="0" borderId="3" xfId="0" applyNumberFormat="1" applyFont="1" applyFill="1" applyBorder="1" applyAlignment="1">
      <alignment horizontal="center" vertical="center" wrapText="1"/>
    </xf>
    <xf numFmtId="0" fontId="0" fillId="0" borderId="0" xfId="0" applyAlignment="1">
      <alignment vertical="center"/>
    </xf>
    <xf numFmtId="0" fontId="29" fillId="0" borderId="1" xfId="0" applyFont="1" applyFill="1" applyBorder="1" applyAlignment="1">
      <alignment horizontal="center" vertical="center"/>
    </xf>
    <xf numFmtId="0" fontId="30" fillId="0" borderId="1" xfId="0" applyFont="1" applyFill="1" applyBorder="1" applyAlignment="1">
      <alignment horizontal="justify" vertical="center"/>
    </xf>
    <xf numFmtId="0" fontId="30" fillId="0" borderId="1" xfId="0" applyFont="1" applyFill="1" applyBorder="1" applyAlignment="1">
      <alignment horizontal="center" vertical="center"/>
    </xf>
    <xf numFmtId="0" fontId="29" fillId="0" borderId="1" xfId="0" applyFont="1" applyFill="1" applyBorder="1" applyAlignment="1">
      <alignment horizontal="justify" vertical="center"/>
    </xf>
    <xf numFmtId="0" fontId="29" fillId="0" borderId="0" xfId="0" applyFont="1" applyFill="1" applyAlignment="1">
      <alignment vertical="center" wrapText="1"/>
    </xf>
    <xf numFmtId="0" fontId="15" fillId="0" borderId="0" xfId="0" applyFont="1" applyFill="1" applyBorder="1" applyAlignment="1">
      <alignment horizontal="center" vertical="center" wrapText="1"/>
    </xf>
    <xf numFmtId="0" fontId="22" fillId="0" borderId="1" xfId="0" applyFont="1" applyFill="1" applyBorder="1" applyAlignment="1">
      <alignment horizontal="left" vertical="center" wrapText="1"/>
    </xf>
    <xf numFmtId="0" fontId="23" fillId="0" borderId="1" xfId="0" applyFont="1" applyFill="1" applyBorder="1" applyAlignment="1">
      <alignment horizontal="left" vertical="center" wrapText="1"/>
    </xf>
    <xf numFmtId="180" fontId="23" fillId="0" borderId="1" xfId="0" applyNumberFormat="1" applyFont="1" applyFill="1" applyBorder="1" applyAlignment="1">
      <alignment vertical="center" wrapText="1"/>
    </xf>
    <xf numFmtId="180" fontId="23" fillId="0" borderId="1" xfId="0" applyNumberFormat="1" applyFont="1" applyFill="1" applyBorder="1" applyAlignment="1">
      <alignment horizontal="center" vertical="center" wrapText="1"/>
    </xf>
    <xf numFmtId="180" fontId="22" fillId="0" borderId="1" xfId="0" applyNumberFormat="1" applyFont="1" applyFill="1" applyBorder="1" applyAlignment="1">
      <alignment vertical="center" wrapText="1"/>
    </xf>
    <xf numFmtId="180" fontId="22" fillId="0" borderId="1" xfId="0" applyNumberFormat="1" applyFont="1" applyFill="1" applyBorder="1" applyAlignment="1">
      <alignment horizontal="center" vertical="center" wrapText="1"/>
    </xf>
    <xf numFmtId="0" fontId="14" fillId="0" borderId="0" xfId="0" applyFont="1" applyFill="1" applyBorder="1" applyAlignment="1">
      <alignment horizontal="left" vertical="center"/>
    </xf>
    <xf numFmtId="181" fontId="22" fillId="0" borderId="1" xfId="0" applyNumberFormat="1" applyFont="1" applyFill="1" applyBorder="1" applyAlignment="1">
      <alignment vertical="center" wrapText="1"/>
    </xf>
    <xf numFmtId="181" fontId="23" fillId="0" borderId="1" xfId="0" applyNumberFormat="1" applyFont="1" applyFill="1" applyBorder="1" applyAlignment="1">
      <alignment vertical="center" wrapText="1"/>
    </xf>
    <xf numFmtId="181" fontId="23" fillId="0" borderId="1" xfId="0" applyNumberFormat="1" applyFont="1" applyFill="1" applyBorder="1" applyAlignment="1">
      <alignment horizontal="center" vertical="center" wrapText="1"/>
    </xf>
    <xf numFmtId="0" fontId="14" fillId="0" borderId="0" xfId="60" applyFont="1" applyFill="1" applyAlignment="1">
      <alignment horizontal="left" vertical="center"/>
    </xf>
    <xf numFmtId="0" fontId="15" fillId="0" borderId="0" xfId="11" applyFont="1" applyFill="1" applyAlignment="1">
      <alignment horizontal="center" vertical="center"/>
    </xf>
    <xf numFmtId="0" fontId="0" fillId="0" borderId="0" xfId="11" applyFont="1" applyFill="1" applyAlignment="1">
      <alignment horizontal="right" vertical="center"/>
    </xf>
    <xf numFmtId="0" fontId="23" fillId="0" borderId="0" xfId="11" applyFont="1" applyFill="1">
      <alignment vertical="center"/>
    </xf>
    <xf numFmtId="0" fontId="37" fillId="0" borderId="0" xfId="0" applyFont="1" applyFill="1" applyAlignment="1">
      <alignment vertical="center"/>
    </xf>
    <xf numFmtId="0" fontId="38" fillId="0" borderId="0" xfId="0" applyFont="1" applyFill="1" applyAlignment="1">
      <alignment vertical="center"/>
    </xf>
    <xf numFmtId="0" fontId="34" fillId="0" borderId="0" xfId="11" applyFont="1" applyFill="1">
      <alignment vertical="center"/>
    </xf>
    <xf numFmtId="0" fontId="0" fillId="0" borderId="0" xfId="11" applyFont="1" applyFill="1">
      <alignment vertical="center"/>
    </xf>
    <xf numFmtId="0" fontId="14" fillId="0" borderId="0" xfId="79" applyFont="1" applyFill="1" applyAlignment="1" applyProtection="1">
      <alignment horizontal="left" vertical="center"/>
      <protection locked="0"/>
    </xf>
    <xf numFmtId="176" fontId="14" fillId="0" borderId="0" xfId="60" applyNumberFormat="1" applyFont="1" applyFill="1" applyAlignment="1">
      <alignment horizontal="left" vertical="center"/>
    </xf>
    <xf numFmtId="0" fontId="15" fillId="0" borderId="0" xfId="11" applyFont="1" applyFill="1" applyAlignment="1">
      <alignment horizontal="center" vertical="center" wrapText="1"/>
    </xf>
    <xf numFmtId="0" fontId="34" fillId="0" borderId="0" xfId="11" applyFont="1" applyFill="1" applyAlignment="1">
      <alignment horizontal="right" vertical="center"/>
    </xf>
    <xf numFmtId="0" fontId="22" fillId="0" borderId="2" xfId="64" applyNumberFormat="1" applyFont="1" applyFill="1" applyBorder="1" applyAlignment="1" applyProtection="1">
      <alignment horizontal="center" vertical="center"/>
    </xf>
    <xf numFmtId="0" fontId="22" fillId="0" borderId="8" xfId="64" applyNumberFormat="1" applyFont="1" applyFill="1" applyBorder="1" applyAlignment="1" applyProtection="1">
      <alignment horizontal="center" vertical="center"/>
    </xf>
    <xf numFmtId="0" fontId="22" fillId="0" borderId="1" xfId="64" applyNumberFormat="1" applyFont="1" applyFill="1" applyBorder="1" applyAlignment="1" applyProtection="1">
      <alignment horizontal="center" vertical="center"/>
    </xf>
    <xf numFmtId="0" fontId="22" fillId="0" borderId="1" xfId="0" applyFont="1" applyFill="1" applyBorder="1" applyAlignment="1">
      <alignment vertical="center"/>
    </xf>
    <xf numFmtId="0" fontId="23" fillId="0" borderId="1" xfId="0" applyFont="1" applyFill="1" applyBorder="1" applyAlignment="1">
      <alignment horizontal="left" vertical="center" indent="1"/>
    </xf>
    <xf numFmtId="0" fontId="23" fillId="0" borderId="1" xfId="0" applyFont="1" applyFill="1" applyBorder="1" applyAlignment="1">
      <alignment vertical="center"/>
    </xf>
    <xf numFmtId="0" fontId="35" fillId="0" borderId="1" xfId="58" applyFont="1" applyFill="1" applyBorder="1" applyAlignment="1">
      <alignment horizontal="left" vertical="center" wrapText="1" indent="2"/>
    </xf>
    <xf numFmtId="0" fontId="23" fillId="0" borderId="1" xfId="0" applyFont="1" applyFill="1" applyBorder="1" applyAlignment="1">
      <alignment horizontal="left" vertical="center" indent="2"/>
    </xf>
    <xf numFmtId="0" fontId="35" fillId="0" borderId="1" xfId="58" applyFont="1" applyFill="1" applyBorder="1" applyAlignment="1">
      <alignment vertical="center" wrapText="1"/>
    </xf>
    <xf numFmtId="0" fontId="22" fillId="0" borderId="1" xfId="0" applyFont="1" applyFill="1" applyBorder="1" applyAlignment="1">
      <alignment horizontal="center" vertical="center"/>
    </xf>
    <xf numFmtId="179" fontId="22" fillId="0" borderId="1" xfId="0" applyNumberFormat="1" applyFont="1" applyFill="1" applyBorder="1" applyAlignment="1">
      <alignment horizontal="center" vertical="center"/>
    </xf>
    <xf numFmtId="0" fontId="37" fillId="0" borderId="0" xfId="11" applyFont="1" applyFill="1" applyAlignment="1">
      <alignment horizontal="left" vertical="center" wrapText="1"/>
    </xf>
    <xf numFmtId="0" fontId="37" fillId="0" borderId="0" xfId="0" applyFont="1" applyFill="1" applyAlignment="1" applyProtection="1">
      <alignment vertical="center"/>
      <protection locked="0"/>
    </xf>
    <xf numFmtId="0" fontId="39" fillId="0" borderId="0" xfId="11" applyFont="1" applyFill="1">
      <alignment vertical="center"/>
    </xf>
    <xf numFmtId="176" fontId="22" fillId="0" borderId="1" xfId="63" applyNumberFormat="1" applyFont="1" applyFill="1" applyBorder="1" applyAlignment="1">
      <alignment horizontal="center" vertical="center"/>
    </xf>
    <xf numFmtId="0" fontId="22" fillId="0" borderId="1" xfId="11" applyFont="1" applyFill="1" applyBorder="1" applyAlignment="1">
      <alignment horizontal="center" vertical="center" wrapText="1"/>
    </xf>
    <xf numFmtId="0" fontId="22" fillId="0" borderId="1" xfId="58" applyFont="1" applyFill="1" applyBorder="1" applyAlignment="1">
      <alignment horizontal="justify" vertical="center" wrapText="1"/>
    </xf>
    <xf numFmtId="0" fontId="22" fillId="0" borderId="1" xfId="0" applyFont="1" applyFill="1" applyBorder="1" applyAlignment="1">
      <alignment horizontal="right" vertical="center" wrapText="1"/>
    </xf>
    <xf numFmtId="0" fontId="23" fillId="0" borderId="1" xfId="0" applyFont="1" applyFill="1" applyBorder="1" applyAlignment="1">
      <alignment horizontal="right" vertical="center" wrapText="1"/>
    </xf>
    <xf numFmtId="0" fontId="34" fillId="0" borderId="0" xfId="11" applyFont="1" applyFill="1" applyProtection="1">
      <alignment vertical="center"/>
      <protection locked="0"/>
    </xf>
    <xf numFmtId="0" fontId="3" fillId="0" borderId="1" xfId="0" applyFont="1" applyFill="1" applyBorder="1" applyAlignment="1">
      <alignment horizontal="right" vertical="center" wrapText="1"/>
    </xf>
    <xf numFmtId="0" fontId="22" fillId="0" borderId="1" xfId="58" applyFont="1" applyFill="1" applyBorder="1" applyAlignment="1">
      <alignment horizontal="center" vertical="center" wrapText="1"/>
    </xf>
    <xf numFmtId="0" fontId="40" fillId="0" borderId="0" xfId="11" applyFont="1" applyFill="1">
      <alignment vertical="center"/>
    </xf>
    <xf numFmtId="0" fontId="41" fillId="0" borderId="1" xfId="0" applyFont="1" applyFill="1" applyBorder="1" applyAlignment="1">
      <alignment horizontal="right" vertical="center" wrapText="1"/>
    </xf>
    <xf numFmtId="0" fontId="23" fillId="0" borderId="1" xfId="0" applyFont="1" applyFill="1" applyBorder="1" applyAlignment="1">
      <alignment horizontal="left" vertical="center"/>
    </xf>
    <xf numFmtId="0" fontId="42" fillId="0" borderId="0" xfId="0" applyFont="1" applyFill="1" applyAlignment="1">
      <alignment horizontal="center" vertical="center"/>
    </xf>
    <xf numFmtId="0" fontId="34" fillId="0" borderId="0" xfId="0" applyFont="1" applyFill="1" applyAlignment="1">
      <alignment horizontal="right" vertical="center"/>
    </xf>
    <xf numFmtId="0" fontId="42" fillId="0" borderId="0" xfId="0" applyFont="1" applyFill="1" applyAlignment="1">
      <alignment horizontal="center" vertical="center" wrapText="1"/>
    </xf>
    <xf numFmtId="0" fontId="42" fillId="0" borderId="0" xfId="11" applyFont="1" applyFill="1" applyAlignment="1">
      <alignment horizontal="center" vertical="center"/>
    </xf>
    <xf numFmtId="0" fontId="42" fillId="0" borderId="0" xfId="11" applyFont="1" applyFill="1" applyAlignment="1">
      <alignment horizontal="center" vertical="center" wrapText="1"/>
    </xf>
    <xf numFmtId="176" fontId="38" fillId="0" borderId="1" xfId="63" applyNumberFormat="1" applyFont="1" applyFill="1" applyBorder="1" applyAlignment="1">
      <alignment horizontal="center" vertical="center"/>
    </xf>
    <xf numFmtId="0" fontId="38" fillId="0" borderId="1" xfId="11" applyFont="1" applyFill="1" applyBorder="1" applyAlignment="1">
      <alignment horizontal="center" vertical="center" wrapText="1"/>
    </xf>
    <xf numFmtId="0" fontId="42" fillId="0" borderId="0" xfId="0" applyFont="1" applyFill="1" applyBorder="1" applyAlignment="1">
      <alignment horizontal="center" vertical="center"/>
    </xf>
    <xf numFmtId="0" fontId="34" fillId="0" borderId="0" xfId="0" applyFont="1" applyFill="1" applyBorder="1" applyAlignment="1">
      <alignment horizontal="right" vertical="center"/>
    </xf>
    <xf numFmtId="0" fontId="37" fillId="0" borderId="0" xfId="0" applyFont="1" applyFill="1" applyBorder="1" applyAlignment="1">
      <alignment vertical="center"/>
    </xf>
    <xf numFmtId="0" fontId="15" fillId="0" borderId="0" xfId="74" applyFont="1" applyFill="1" applyAlignment="1">
      <alignment horizontal="center" vertical="center" wrapText="1"/>
    </xf>
    <xf numFmtId="0" fontId="15" fillId="0" borderId="0" xfId="74" applyFont="1" applyFill="1" applyAlignment="1">
      <alignment horizontal="center" vertical="center"/>
    </xf>
    <xf numFmtId="0" fontId="0" fillId="0" borderId="0" xfId="75" applyFont="1" applyFill="1" applyAlignment="1">
      <alignment horizontal="right" vertical="center"/>
    </xf>
    <xf numFmtId="0" fontId="22" fillId="0" borderId="1" xfId="75" applyFont="1" applyFill="1" applyBorder="1" applyAlignment="1">
      <alignment horizontal="center" vertical="center"/>
    </xf>
    <xf numFmtId="0" fontId="22" fillId="0" borderId="1" xfId="75" applyFont="1" applyFill="1" applyBorder="1" applyAlignment="1">
      <alignment horizontal="center" vertical="center" wrapText="1"/>
    </xf>
    <xf numFmtId="0" fontId="22" fillId="0" borderId="1" xfId="13" applyFont="1" applyFill="1" applyBorder="1" applyAlignment="1">
      <alignment vertical="center"/>
    </xf>
    <xf numFmtId="0" fontId="37" fillId="0" borderId="1" xfId="0" applyFont="1" applyFill="1" applyBorder="1" applyAlignment="1">
      <alignment vertical="center"/>
    </xf>
    <xf numFmtId="0" fontId="23" fillId="0" borderId="1" xfId="13" applyFont="1" applyFill="1" applyBorder="1" applyAlignment="1">
      <alignment vertical="center"/>
    </xf>
    <xf numFmtId="0" fontId="23" fillId="0" borderId="1" xfId="13" applyFont="1" applyFill="1" applyBorder="1" applyAlignment="1">
      <alignment horizontal="left" vertical="center" indent="2"/>
    </xf>
    <xf numFmtId="0" fontId="23" fillId="0" borderId="1" xfId="13" applyFont="1" applyFill="1" applyBorder="1" applyAlignment="1">
      <alignment horizontal="left" vertical="center"/>
    </xf>
    <xf numFmtId="0" fontId="23" fillId="0" borderId="1" xfId="74" applyFont="1" applyFill="1" applyBorder="1" applyAlignment="1">
      <alignment horizontal="right" vertical="center" wrapText="1"/>
    </xf>
    <xf numFmtId="0" fontId="23" fillId="0" borderId="1" xfId="13" applyFont="1" applyFill="1" applyBorder="1" applyAlignment="1">
      <alignment horizontal="right" vertical="center"/>
    </xf>
    <xf numFmtId="180" fontId="22" fillId="0" borderId="1" xfId="52" applyNumberFormat="1" applyFont="1" applyFill="1" applyBorder="1" applyAlignment="1">
      <alignment horizontal="right" vertical="center" wrapText="1"/>
    </xf>
    <xf numFmtId="0" fontId="22" fillId="0" borderId="5" xfId="13" applyFont="1" applyFill="1" applyBorder="1" applyAlignment="1">
      <alignment horizontal="center" vertical="center"/>
    </xf>
    <xf numFmtId="0" fontId="22" fillId="0" borderId="1" xfId="74" applyFont="1" applyFill="1" applyBorder="1" applyAlignment="1">
      <alignment horizontal="right" vertical="center" wrapText="1"/>
    </xf>
    <xf numFmtId="0" fontId="15" fillId="0" borderId="0" xfId="61" applyFont="1" applyFill="1" applyBorder="1" applyAlignment="1">
      <alignment horizontal="center" vertical="center"/>
    </xf>
    <xf numFmtId="0" fontId="0" fillId="0" borderId="0" xfId="61" applyFont="1" applyFill="1" applyBorder="1" applyAlignment="1">
      <alignment horizontal="right" vertical="center"/>
    </xf>
    <xf numFmtId="0" fontId="39" fillId="0" borderId="0" xfId="61" applyFont="1" applyFill="1" applyBorder="1" applyAlignment="1"/>
    <xf numFmtId="0" fontId="0" fillId="0" borderId="0" xfId="61" applyFont="1" applyFill="1" applyBorder="1" applyAlignment="1"/>
    <xf numFmtId="0" fontId="15" fillId="0" borderId="0" xfId="61" applyNumberFormat="1" applyFont="1" applyFill="1" applyBorder="1" applyAlignment="1" applyProtection="1">
      <alignment horizontal="center" vertical="center" wrapText="1"/>
    </xf>
    <xf numFmtId="0" fontId="0" fillId="0" borderId="9" xfId="61" applyNumberFormat="1" applyFont="1" applyFill="1" applyBorder="1" applyAlignment="1" applyProtection="1">
      <alignment horizontal="right" vertical="center"/>
    </xf>
    <xf numFmtId="0" fontId="22" fillId="0" borderId="1" xfId="61" applyNumberFormat="1" applyFont="1" applyFill="1" applyBorder="1" applyAlignment="1" applyProtection="1">
      <alignment horizontal="center" vertical="center"/>
    </xf>
    <xf numFmtId="179" fontId="22" fillId="0" borderId="1" xfId="11" applyNumberFormat="1" applyFont="1" applyFill="1" applyBorder="1" applyAlignment="1">
      <alignment horizontal="center" vertical="center" wrapText="1"/>
    </xf>
    <xf numFmtId="0" fontId="22" fillId="0" borderId="1" xfId="83" applyFont="1" applyFill="1" applyBorder="1" applyAlignment="1">
      <alignment vertical="center"/>
    </xf>
    <xf numFmtId="0" fontId="22" fillId="0" borderId="1" xfId="13" applyFont="1" applyFill="1" applyBorder="1" applyAlignment="1">
      <alignment horizontal="right" vertical="center"/>
    </xf>
    <xf numFmtId="0" fontId="22" fillId="0" borderId="5" xfId="13" applyFont="1" applyFill="1" applyBorder="1" applyAlignment="1">
      <alignment vertical="center"/>
    </xf>
    <xf numFmtId="0" fontId="23" fillId="0" borderId="1" xfId="83" applyFont="1" applyFill="1" applyBorder="1" applyAlignment="1">
      <alignment vertical="center"/>
    </xf>
    <xf numFmtId="0" fontId="23" fillId="0" borderId="5" xfId="13" applyFont="1" applyFill="1" applyBorder="1" applyAlignment="1">
      <alignment horizontal="left" vertical="center"/>
    </xf>
    <xf numFmtId="0" fontId="23" fillId="0" borderId="1" xfId="70" applyNumberFormat="1" applyFont="1" applyFill="1" applyBorder="1" applyAlignment="1" applyProtection="1">
      <alignment horizontal="left" vertical="center"/>
    </xf>
    <xf numFmtId="1" fontId="23" fillId="0" borderId="1" xfId="65" applyNumberFormat="1" applyFont="1" applyFill="1" applyBorder="1" applyAlignment="1" applyProtection="1">
      <alignment horizontal="right" vertical="center"/>
    </xf>
    <xf numFmtId="0" fontId="23" fillId="0" borderId="1" xfId="65" applyNumberFormat="1" applyFont="1" applyFill="1" applyBorder="1" applyAlignment="1" applyProtection="1">
      <alignment horizontal="left" vertical="center"/>
    </xf>
    <xf numFmtId="0" fontId="22" fillId="0" borderId="1" xfId="65" applyFont="1" applyFill="1" applyBorder="1" applyAlignment="1">
      <alignment horizontal="center" vertical="center"/>
    </xf>
    <xf numFmtId="0" fontId="22" fillId="0" borderId="1" xfId="65" applyFont="1" applyFill="1" applyBorder="1" applyAlignment="1">
      <alignment horizontal="right" vertical="center"/>
    </xf>
    <xf numFmtId="0" fontId="15" fillId="0" borderId="0" xfId="75" applyFont="1" applyFill="1" applyAlignment="1">
      <alignment horizontal="center" vertical="center"/>
    </xf>
    <xf numFmtId="0" fontId="39" fillId="0" borderId="0" xfId="75" applyFont="1" applyFill="1">
      <alignment vertical="center"/>
    </xf>
    <xf numFmtId="0" fontId="23" fillId="0" borderId="0" xfId="30" applyFont="1" applyFill="1">
      <alignment vertical="center"/>
    </xf>
    <xf numFmtId="0" fontId="0" fillId="0" borderId="0" xfId="75" applyFont="1" applyFill="1">
      <alignment vertical="center"/>
    </xf>
    <xf numFmtId="0" fontId="15" fillId="0" borderId="0" xfId="75" applyFont="1" applyFill="1" applyAlignment="1" applyProtection="1">
      <alignment horizontal="center" vertical="center"/>
      <protection locked="0"/>
    </xf>
    <xf numFmtId="0" fontId="0" fillId="0" borderId="0" xfId="75" applyFont="1" applyFill="1" applyBorder="1" applyAlignment="1">
      <alignment horizontal="right" vertical="center"/>
    </xf>
    <xf numFmtId="0" fontId="23" fillId="0" borderId="5" xfId="13" applyFont="1" applyFill="1" applyBorder="1" applyAlignment="1">
      <alignment vertical="center"/>
    </xf>
    <xf numFmtId="0" fontId="23" fillId="0" borderId="5" xfId="13" applyFont="1" applyFill="1" applyBorder="1" applyAlignment="1">
      <alignment horizontal="left" vertical="center" indent="2"/>
    </xf>
    <xf numFmtId="180" fontId="23" fillId="0" borderId="1" xfId="52" applyNumberFormat="1" applyFont="1" applyFill="1" applyBorder="1" applyAlignment="1">
      <alignment horizontal="right" vertical="center" wrapText="1"/>
    </xf>
    <xf numFmtId="0" fontId="23" fillId="0" borderId="5" xfId="74" applyFont="1" applyFill="1" applyBorder="1" applyAlignment="1">
      <alignment horizontal="right" vertical="center" wrapText="1"/>
    </xf>
    <xf numFmtId="0" fontId="22" fillId="0" borderId="1" xfId="32" applyFont="1" applyFill="1" applyBorder="1" applyAlignment="1">
      <alignment vertical="center"/>
    </xf>
    <xf numFmtId="0" fontId="22" fillId="0" borderId="1" xfId="32" applyFont="1" applyFill="1" applyBorder="1" applyAlignment="1">
      <alignment horizontal="right" vertical="center" wrapText="1"/>
    </xf>
    <xf numFmtId="182" fontId="22" fillId="0" borderId="1" xfId="30" applyNumberFormat="1" applyFont="1" applyFill="1" applyBorder="1" applyAlignment="1">
      <alignment horizontal="right" vertical="center" wrapText="1"/>
    </xf>
    <xf numFmtId="0" fontId="0" fillId="0" borderId="5" xfId="13" applyFont="1" applyBorder="1" applyAlignment="1">
      <alignment vertical="center"/>
    </xf>
    <xf numFmtId="0" fontId="23" fillId="0" borderId="1" xfId="32" applyFont="1" applyFill="1" applyBorder="1" applyAlignment="1">
      <alignment horizontal="right" vertical="center" wrapText="1"/>
    </xf>
    <xf numFmtId="0" fontId="15" fillId="0" borderId="0" xfId="75" applyFont="1" applyFill="1" applyBorder="1" applyAlignment="1">
      <alignment horizontal="center" vertical="center"/>
    </xf>
    <xf numFmtId="0" fontId="22" fillId="0" borderId="0" xfId="75" applyFont="1" applyFill="1" applyBorder="1" applyAlignment="1">
      <alignment vertical="center"/>
    </xf>
    <xf numFmtId="0" fontId="23" fillId="0" borderId="0" xfId="75" applyFont="1" applyFill="1" applyBorder="1" applyAlignment="1">
      <alignment vertical="center"/>
    </xf>
    <xf numFmtId="0" fontId="0" fillId="0" borderId="0" xfId="75" applyFont="1" applyFill="1" applyBorder="1" applyAlignment="1">
      <alignment vertical="center" wrapText="1"/>
    </xf>
    <xf numFmtId="0" fontId="0" fillId="0" borderId="0" xfId="75" applyFont="1" applyFill="1" applyBorder="1" applyAlignment="1">
      <alignment vertical="center"/>
    </xf>
    <xf numFmtId="180" fontId="0" fillId="0" borderId="0" xfId="75" applyNumberFormat="1" applyFont="1" applyFill="1" applyBorder="1" applyAlignment="1">
      <alignment vertical="center"/>
    </xf>
    <xf numFmtId="0" fontId="15" fillId="0" borderId="0" xfId="75" applyFont="1" applyFill="1" applyAlignment="1">
      <alignment horizontal="center" vertical="center" wrapText="1"/>
    </xf>
    <xf numFmtId="180" fontId="15" fillId="0" borderId="0" xfId="75" applyNumberFormat="1" applyFont="1" applyFill="1" applyAlignment="1">
      <alignment horizontal="center" vertical="center" wrapText="1"/>
    </xf>
    <xf numFmtId="0" fontId="0" fillId="0" borderId="0" xfId="75" applyFont="1" applyFill="1" applyBorder="1" applyAlignment="1">
      <alignment horizontal="right" vertical="center" wrapText="1"/>
    </xf>
    <xf numFmtId="0" fontId="22" fillId="0" borderId="1" xfId="30" applyFont="1" applyFill="1" applyBorder="1" applyAlignment="1">
      <alignment horizontal="center" vertical="center"/>
    </xf>
    <xf numFmtId="0" fontId="22" fillId="0" borderId="1" xfId="30" applyFont="1" applyFill="1" applyBorder="1" applyAlignment="1">
      <alignment horizontal="center" vertical="center" wrapText="1"/>
    </xf>
    <xf numFmtId="180" fontId="22" fillId="0" borderId="1" xfId="30" applyNumberFormat="1" applyFont="1" applyFill="1" applyBorder="1" applyAlignment="1">
      <alignment horizontal="right" vertical="center" wrapText="1"/>
    </xf>
    <xf numFmtId="0" fontId="23" fillId="0" borderId="1" xfId="32" applyFont="1" applyFill="1" applyBorder="1" applyAlignment="1">
      <alignment vertical="center"/>
    </xf>
    <xf numFmtId="180" fontId="23" fillId="0" borderId="1" xfId="30" applyNumberFormat="1" applyFont="1" applyFill="1" applyBorder="1" applyAlignment="1">
      <alignment horizontal="right" vertical="center" wrapText="1"/>
    </xf>
    <xf numFmtId="179" fontId="22" fillId="0" borderId="1" xfId="41" applyNumberFormat="1" applyFont="1" applyFill="1" applyBorder="1" applyAlignment="1">
      <alignment horizontal="right" vertical="center" wrapText="1"/>
    </xf>
    <xf numFmtId="0" fontId="23" fillId="0" borderId="1" xfId="32" applyFont="1" applyFill="1" applyBorder="1" applyAlignment="1">
      <alignment vertical="center" wrapText="1"/>
    </xf>
    <xf numFmtId="0" fontId="3" fillId="0" borderId="1" xfId="83" applyFont="1" applyFill="1" applyBorder="1" applyAlignment="1">
      <alignment vertical="center"/>
    </xf>
    <xf numFmtId="0" fontId="3" fillId="0" borderId="1" xfId="83" applyFont="1" applyFill="1" applyBorder="1" applyAlignment="1">
      <alignment horizontal="right" vertical="center" wrapText="1"/>
    </xf>
    <xf numFmtId="183" fontId="39" fillId="0" borderId="1" xfId="52" applyNumberFormat="1" applyFont="1" applyFill="1" applyBorder="1" applyAlignment="1">
      <alignment horizontal="center" vertical="center"/>
    </xf>
    <xf numFmtId="0" fontId="39" fillId="0" borderId="1" xfId="30" applyFont="1" applyFill="1" applyBorder="1">
      <alignment vertical="center"/>
    </xf>
    <xf numFmtId="0" fontId="22" fillId="0" borderId="1" xfId="83" applyFont="1" applyFill="1" applyBorder="1" applyAlignment="1">
      <alignment horizontal="center" vertical="center"/>
    </xf>
    <xf numFmtId="0" fontId="22" fillId="0" borderId="0" xfId="75" applyFont="1" applyFill="1">
      <alignment vertical="center"/>
    </xf>
    <xf numFmtId="0" fontId="23" fillId="0" borderId="0" xfId="75" applyFont="1" applyFill="1">
      <alignment vertical="center"/>
    </xf>
    <xf numFmtId="0" fontId="15" fillId="0" borderId="0" xfId="61" applyNumberFormat="1" applyFont="1" applyFill="1" applyBorder="1" applyAlignment="1" applyProtection="1">
      <alignment horizontal="center" vertical="center"/>
    </xf>
    <xf numFmtId="0" fontId="22" fillId="0" borderId="1" xfId="13" applyFont="1" applyFill="1" applyBorder="1" applyAlignment="1">
      <alignment horizontal="right" vertical="center" wrapText="1"/>
    </xf>
    <xf numFmtId="0" fontId="23" fillId="0" borderId="1" xfId="13" applyFont="1" applyFill="1" applyBorder="1" applyAlignment="1">
      <alignment horizontal="right" vertical="center" wrapText="1"/>
    </xf>
    <xf numFmtId="1" fontId="23" fillId="0" borderId="1" xfId="65" applyNumberFormat="1" applyFont="1" applyFill="1" applyBorder="1" applyAlignment="1" applyProtection="1">
      <alignment horizontal="right" vertical="center" wrapText="1"/>
    </xf>
    <xf numFmtId="0" fontId="15" fillId="0" borderId="0" xfId="30" applyFont="1" applyFill="1" applyAlignment="1">
      <alignment horizontal="center" vertical="center"/>
    </xf>
    <xf numFmtId="0" fontId="0" fillId="0" borderId="0" xfId="30" applyFont="1" applyFill="1" applyBorder="1" applyAlignment="1">
      <alignment horizontal="right" vertical="center"/>
    </xf>
    <xf numFmtId="0" fontId="22" fillId="0" borderId="0" xfId="30" applyFont="1" applyFill="1" applyBorder="1">
      <alignment vertical="center"/>
    </xf>
    <xf numFmtId="0" fontId="23" fillId="0" borderId="0" xfId="30" applyFont="1" applyFill="1" applyBorder="1">
      <alignment vertical="center"/>
    </xf>
    <xf numFmtId="0" fontId="22" fillId="0" borderId="0" xfId="30" applyFont="1" applyFill="1">
      <alignment vertical="center"/>
    </xf>
    <xf numFmtId="0" fontId="0" fillId="0" borderId="0" xfId="30" applyFont="1" applyFill="1">
      <alignment vertical="center"/>
    </xf>
    <xf numFmtId="0" fontId="15" fillId="0" borderId="0" xfId="74" applyFont="1" applyFill="1" applyBorder="1" applyAlignment="1">
      <alignment horizontal="center" vertical="center" wrapText="1"/>
    </xf>
    <xf numFmtId="0" fontId="15" fillId="0" borderId="0" xfId="74" applyFont="1" applyFill="1" applyBorder="1" applyAlignment="1">
      <alignment horizontal="center" vertical="center"/>
    </xf>
    <xf numFmtId="184" fontId="0" fillId="0" borderId="0" xfId="83" applyNumberFormat="1" applyFont="1" applyFill="1" applyBorder="1" applyAlignment="1">
      <alignment horizontal="right" vertical="center" wrapText="1"/>
    </xf>
    <xf numFmtId="49" fontId="23" fillId="0" borderId="1" xfId="74" applyNumberFormat="1" applyFont="1" applyFill="1" applyBorder="1" applyAlignment="1">
      <alignment horizontal="right" vertical="center" wrapText="1"/>
    </xf>
    <xf numFmtId="49" fontId="22" fillId="0" borderId="1" xfId="74" applyNumberFormat="1" applyFont="1" applyFill="1" applyBorder="1" applyAlignment="1">
      <alignment horizontal="right" vertical="center" wrapText="1"/>
    </xf>
    <xf numFmtId="182" fontId="22" fillId="0" borderId="1" xfId="52" applyNumberFormat="1" applyFont="1" applyFill="1" applyBorder="1" applyAlignment="1">
      <alignment horizontal="right" vertical="center" wrapText="1"/>
    </xf>
    <xf numFmtId="0" fontId="39" fillId="0" borderId="0" xfId="30" applyFont="1" applyFill="1" applyAlignment="1">
      <alignment horizontal="center" vertical="center"/>
    </xf>
    <xf numFmtId="0" fontId="0" fillId="0" borderId="0" xfId="30" applyFont="1" applyFill="1" applyAlignment="1">
      <alignment horizontal="center" vertical="center"/>
    </xf>
    <xf numFmtId="0" fontId="43" fillId="0" borderId="0" xfId="30" applyFont="1" applyFill="1">
      <alignment vertical="center"/>
    </xf>
    <xf numFmtId="0" fontId="39" fillId="0" borderId="0" xfId="30" applyFont="1" applyFill="1">
      <alignment vertical="center"/>
    </xf>
    <xf numFmtId="0" fontId="0" fillId="0" borderId="0" xfId="30" applyFont="1" applyFill="1" applyAlignment="1">
      <alignment horizontal="right" vertical="center"/>
    </xf>
    <xf numFmtId="0" fontId="14" fillId="0" borderId="0" xfId="79" applyFont="1" applyFill="1" applyAlignment="1">
      <alignment horizontal="left" vertical="center"/>
    </xf>
    <xf numFmtId="49" fontId="23" fillId="0" borderId="1" xfId="32" applyNumberFormat="1" applyFont="1" applyFill="1" applyBorder="1" applyAlignment="1">
      <alignment horizontal="right" vertical="center" wrapText="1"/>
    </xf>
    <xf numFmtId="0" fontId="0" fillId="0" borderId="1" xfId="0" applyBorder="1">
      <alignment vertical="center"/>
    </xf>
    <xf numFmtId="49" fontId="22" fillId="0" borderId="1" xfId="41" applyNumberFormat="1" applyFont="1" applyFill="1" applyBorder="1" applyAlignment="1">
      <alignment horizontal="right" vertical="center" wrapText="1"/>
    </xf>
    <xf numFmtId="0" fontId="15" fillId="0" borderId="0" xfId="60" applyFont="1" applyFill="1" applyAlignment="1">
      <alignment horizontal="center" vertical="center"/>
    </xf>
    <xf numFmtId="0" fontId="0" fillId="0" borderId="0" xfId="60" applyFont="1" applyFill="1" applyAlignment="1">
      <alignment horizontal="right" vertical="center"/>
    </xf>
    <xf numFmtId="0" fontId="0" fillId="0" borderId="0" xfId="60" applyFill="1">
      <alignment vertical="center"/>
    </xf>
    <xf numFmtId="0" fontId="0" fillId="0" borderId="0" xfId="64" applyFont="1" applyFill="1" applyBorder="1" applyAlignment="1"/>
    <xf numFmtId="0" fontId="0" fillId="0" borderId="0" xfId="60" applyFont="1" applyFill="1">
      <alignment vertical="center"/>
    </xf>
    <xf numFmtId="0" fontId="0" fillId="0" borderId="0" xfId="64" applyFont="1" applyFill="1" applyAlignment="1"/>
    <xf numFmtId="0" fontId="15" fillId="0" borderId="0" xfId="64" applyFont="1" applyFill="1" applyBorder="1" applyAlignment="1">
      <alignment horizontal="center" vertical="center" wrapText="1"/>
    </xf>
    <xf numFmtId="0" fontId="15" fillId="0" borderId="0" xfId="64" applyFont="1" applyFill="1" applyBorder="1" applyAlignment="1">
      <alignment horizontal="center" vertical="center"/>
    </xf>
    <xf numFmtId="176" fontId="0" fillId="0" borderId="0" xfId="60" applyNumberFormat="1" applyFont="1" applyFill="1" applyAlignment="1">
      <alignment horizontal="right" vertical="center"/>
    </xf>
    <xf numFmtId="176" fontId="0" fillId="0" borderId="0" xfId="66" applyNumberFormat="1" applyFont="1" applyFill="1" applyAlignment="1">
      <alignment horizontal="right" vertical="center" wrapText="1"/>
    </xf>
    <xf numFmtId="176" fontId="22" fillId="0" borderId="1" xfId="60" applyNumberFormat="1" applyFont="1" applyFill="1" applyBorder="1" applyAlignment="1">
      <alignment horizontal="center" vertical="center"/>
    </xf>
    <xf numFmtId="0" fontId="22" fillId="0" borderId="1" xfId="72" applyFont="1" applyFill="1" applyBorder="1" applyAlignment="1">
      <alignment horizontal="center" vertical="center"/>
    </xf>
    <xf numFmtId="0" fontId="38" fillId="0" borderId="1" xfId="62" applyFont="1" applyFill="1" applyBorder="1" applyAlignment="1">
      <alignment horizontal="left" vertical="center"/>
    </xf>
    <xf numFmtId="0" fontId="22" fillId="0" borderId="1" xfId="72" applyFont="1" applyFill="1" applyBorder="1" applyAlignment="1">
      <alignment horizontal="right" vertical="center"/>
    </xf>
    <xf numFmtId="0" fontId="37" fillId="0" borderId="1" xfId="0" applyFont="1" applyFill="1" applyBorder="1" applyAlignment="1">
      <alignment horizontal="left" vertical="center"/>
    </xf>
    <xf numFmtId="0" fontId="23" fillId="0" borderId="1" xfId="72" applyFont="1" applyFill="1" applyBorder="1" applyAlignment="1">
      <alignment horizontal="right" vertical="center"/>
    </xf>
    <xf numFmtId="178" fontId="38" fillId="0" borderId="1" xfId="66" applyNumberFormat="1" applyFont="1" applyFill="1" applyBorder="1" applyAlignment="1" applyProtection="1">
      <alignment horizontal="right" vertical="center" wrapText="1"/>
    </xf>
    <xf numFmtId="0" fontId="37" fillId="0" borderId="1" xfId="62" applyFont="1" applyFill="1" applyBorder="1" applyAlignment="1">
      <alignment horizontal="left" vertical="center"/>
    </xf>
    <xf numFmtId="178" fontId="37" fillId="0" borderId="1" xfId="66" applyNumberFormat="1" applyFont="1" applyFill="1" applyBorder="1" applyAlignment="1" applyProtection="1">
      <alignment horizontal="right" vertical="center" wrapText="1"/>
    </xf>
    <xf numFmtId="0" fontId="22" fillId="0" borderId="1" xfId="67" applyFont="1" applyFill="1" applyBorder="1" applyAlignment="1">
      <alignment horizontal="center" vertical="center"/>
    </xf>
    <xf numFmtId="0" fontId="22" fillId="0" borderId="1" xfId="60" applyFont="1" applyFill="1" applyBorder="1">
      <alignment vertical="center"/>
    </xf>
    <xf numFmtId="0" fontId="44" fillId="0" borderId="0" xfId="84" applyFont="1" applyFill="1" applyAlignment="1">
      <alignment horizontal="left" vertical="center"/>
    </xf>
    <xf numFmtId="0" fontId="15" fillId="0" borderId="0" xfId="64" applyFont="1" applyFill="1" applyAlignment="1">
      <alignment horizontal="center" vertical="center"/>
    </xf>
    <xf numFmtId="0" fontId="0" fillId="0" borderId="0" xfId="64" applyFont="1" applyFill="1" applyAlignment="1">
      <alignment horizontal="right" vertical="center"/>
    </xf>
    <xf numFmtId="0" fontId="22" fillId="0" borderId="0" xfId="64" applyFont="1" applyFill="1"/>
    <xf numFmtId="0" fontId="23" fillId="0" borderId="0" xfId="64" applyFont="1" applyFill="1"/>
    <xf numFmtId="0" fontId="0" fillId="0" borderId="0" xfId="64" applyFont="1" applyFill="1"/>
    <xf numFmtId="178" fontId="0" fillId="0" borderId="0" xfId="64" applyNumberFormat="1" applyFont="1" applyFill="1" applyAlignment="1">
      <alignment horizontal="center"/>
    </xf>
    <xf numFmtId="0" fontId="45" fillId="0" borderId="0" xfId="84" applyFont="1" applyFill="1" applyAlignment="1">
      <alignment horizontal="left" vertical="center"/>
    </xf>
    <xf numFmtId="179" fontId="44" fillId="0" borderId="0" xfId="84" applyNumberFormat="1" applyFont="1" applyFill="1" applyAlignment="1">
      <alignment horizontal="left" vertical="center"/>
    </xf>
    <xf numFmtId="0" fontId="15" fillId="0" borderId="0" xfId="62" applyFont="1" applyFill="1" applyAlignment="1">
      <alignment horizontal="center" vertical="center" wrapText="1"/>
    </xf>
    <xf numFmtId="0" fontId="15" fillId="0" borderId="0" xfId="62" applyFont="1" applyFill="1" applyAlignment="1">
      <alignment horizontal="center" vertical="center"/>
    </xf>
    <xf numFmtId="0" fontId="0" fillId="0" borderId="0" xfId="62" applyFont="1" applyFill="1" applyAlignment="1">
      <alignment horizontal="right" vertical="center"/>
    </xf>
    <xf numFmtId="178" fontId="0" fillId="0" borderId="0" xfId="62" applyNumberFormat="1" applyFont="1" applyFill="1" applyAlignment="1">
      <alignment horizontal="right" vertical="center"/>
    </xf>
    <xf numFmtId="176" fontId="0" fillId="0" borderId="9" xfId="67" applyNumberFormat="1" applyFont="1" applyFill="1" applyBorder="1" applyAlignment="1">
      <alignment horizontal="right" vertical="center" wrapText="1"/>
    </xf>
    <xf numFmtId="0" fontId="22" fillId="0" borderId="1" xfId="59" applyFont="1" applyFill="1" applyBorder="1" applyAlignment="1">
      <alignment horizontal="center" vertical="center"/>
    </xf>
    <xf numFmtId="178" fontId="22" fillId="0" borderId="1" xfId="59" applyNumberFormat="1" applyFont="1" applyFill="1" applyBorder="1" applyAlignment="1">
      <alignment horizontal="center" vertical="center"/>
    </xf>
    <xf numFmtId="0" fontId="22" fillId="0" borderId="1" xfId="62" applyFont="1" applyFill="1" applyBorder="1" applyAlignment="1">
      <alignment horizontal="left" vertical="center"/>
    </xf>
    <xf numFmtId="178" fontId="22" fillId="0" borderId="1" xfId="59" applyNumberFormat="1" applyFont="1" applyFill="1" applyBorder="1" applyAlignment="1">
      <alignment horizontal="right" vertical="center" wrapText="1"/>
    </xf>
    <xf numFmtId="178" fontId="22" fillId="0" borderId="1" xfId="62" applyNumberFormat="1" applyFont="1" applyFill="1" applyBorder="1" applyAlignment="1">
      <alignment horizontal="right" vertical="center" wrapText="1"/>
    </xf>
    <xf numFmtId="185" fontId="23" fillId="0" borderId="1" xfId="62" applyNumberFormat="1" applyFont="1" applyFill="1" applyBorder="1" applyAlignment="1">
      <alignment horizontal="left" vertical="center"/>
    </xf>
    <xf numFmtId="178" fontId="23" fillId="0" borderId="1" xfId="62" applyNumberFormat="1" applyFont="1" applyFill="1" applyBorder="1" applyAlignment="1">
      <alignment horizontal="right" vertical="center" wrapText="1"/>
    </xf>
    <xf numFmtId="185" fontId="23" fillId="0" borderId="1" xfId="62" applyNumberFormat="1" applyFont="1" applyFill="1" applyBorder="1" applyAlignment="1">
      <alignment vertical="center"/>
    </xf>
    <xf numFmtId="179" fontId="22" fillId="0" borderId="1" xfId="43" applyNumberFormat="1" applyFont="1" applyFill="1" applyBorder="1" applyAlignment="1" applyProtection="1">
      <alignment vertical="center"/>
    </xf>
    <xf numFmtId="0" fontId="3" fillId="0" borderId="1" xfId="0" applyNumberFormat="1" applyFont="1" applyFill="1" applyBorder="1" applyAlignment="1" applyProtection="1">
      <alignment horizontal="left" vertical="center" indent="2"/>
    </xf>
    <xf numFmtId="186" fontId="3" fillId="0" borderId="1" xfId="80" applyNumberFormat="1" applyFont="1" applyFill="1" applyBorder="1" applyAlignment="1">
      <alignment horizontal="right" vertical="center" wrapText="1"/>
    </xf>
    <xf numFmtId="0" fontId="3" fillId="0" borderId="1" xfId="0" applyNumberFormat="1" applyFont="1" applyFill="1" applyBorder="1" applyAlignment="1" applyProtection="1">
      <alignment horizontal="center" vertical="center"/>
    </xf>
    <xf numFmtId="1" fontId="22" fillId="0" borderId="1" xfId="65" applyNumberFormat="1" applyFont="1" applyFill="1" applyBorder="1" applyAlignment="1" applyProtection="1">
      <alignment horizontal="right" vertical="center"/>
    </xf>
    <xf numFmtId="185" fontId="23" fillId="0" borderId="1" xfId="62" applyNumberFormat="1" applyFont="1" applyFill="1" applyBorder="1" applyAlignment="1">
      <alignment horizontal="center" vertical="center"/>
    </xf>
    <xf numFmtId="0" fontId="3" fillId="0" borderId="1" xfId="0" applyNumberFormat="1" applyFont="1" applyFill="1" applyBorder="1" applyAlignment="1" applyProtection="1">
      <alignment horizontal="left" vertical="center"/>
    </xf>
    <xf numFmtId="0" fontId="23" fillId="0" borderId="1" xfId="62" applyFont="1" applyFill="1" applyBorder="1" applyAlignment="1">
      <alignment horizontal="left" vertical="center"/>
    </xf>
    <xf numFmtId="0" fontId="23" fillId="0" borderId="1" xfId="64" applyFont="1" applyFill="1" applyBorder="1"/>
    <xf numFmtId="178" fontId="23" fillId="0" borderId="0" xfId="64" applyNumberFormat="1" applyFont="1" applyFill="1"/>
    <xf numFmtId="0" fontId="22" fillId="0" borderId="1" xfId="62" applyFont="1" applyFill="1" applyBorder="1" applyAlignment="1">
      <alignment horizontal="center" vertical="center"/>
    </xf>
    <xf numFmtId="176" fontId="15" fillId="0" borderId="0" xfId="81" applyNumberFormat="1" applyFont="1" applyFill="1" applyBorder="1" applyAlignment="1">
      <alignment horizontal="center" vertical="center" wrapText="1"/>
    </xf>
    <xf numFmtId="176" fontId="0" fillId="0" borderId="0" xfId="67" applyNumberFormat="1" applyFont="1" applyFill="1" applyAlignment="1">
      <alignment horizontal="right" vertical="center"/>
    </xf>
    <xf numFmtId="176" fontId="0" fillId="0" borderId="0" xfId="67" applyNumberFormat="1" applyFont="1" applyFill="1" applyAlignment="1">
      <alignment horizontal="right" vertical="center" wrapText="1"/>
    </xf>
    <xf numFmtId="0" fontId="22" fillId="0" borderId="1" xfId="8" applyNumberFormat="1" applyFont="1" applyFill="1" applyBorder="1" applyAlignment="1">
      <alignment horizontal="right" vertical="center"/>
    </xf>
    <xf numFmtId="0" fontId="23" fillId="0" borderId="1" xfId="8" applyNumberFormat="1" applyFont="1" applyFill="1" applyBorder="1" applyAlignment="1">
      <alignment horizontal="right" vertical="center"/>
    </xf>
    <xf numFmtId="0" fontId="23" fillId="0" borderId="1" xfId="85" applyFont="1" applyFill="1" applyBorder="1" applyAlignment="1">
      <alignment horizontal="left" vertical="center"/>
    </xf>
    <xf numFmtId="178" fontId="22" fillId="0" borderId="1" xfId="67" applyNumberFormat="1" applyFont="1" applyFill="1" applyBorder="1" applyAlignment="1" applyProtection="1">
      <alignment horizontal="right" vertical="center" wrapText="1"/>
    </xf>
    <xf numFmtId="0" fontId="44" fillId="0" borderId="0" xfId="78" applyFont="1" applyFill="1" applyAlignment="1">
      <alignment horizontal="left" vertical="center"/>
    </xf>
    <xf numFmtId="176" fontId="15" fillId="0" borderId="0" xfId="67" applyNumberFormat="1" applyFont="1" applyFill="1" applyAlignment="1">
      <alignment horizontal="center" vertical="center"/>
    </xf>
    <xf numFmtId="176" fontId="22" fillId="0" borderId="0" xfId="67" applyNumberFormat="1" applyFont="1" applyFill="1" applyAlignment="1">
      <alignment vertical="center"/>
    </xf>
    <xf numFmtId="176" fontId="23" fillId="0" borderId="0" xfId="67" applyNumberFormat="1" applyFont="1" applyFill="1" applyAlignment="1">
      <alignment vertical="center"/>
    </xf>
    <xf numFmtId="176" fontId="0" fillId="0" borderId="0" xfId="67" applyNumberFormat="1" applyFont="1" applyFill="1"/>
    <xf numFmtId="0" fontId="45" fillId="0" borderId="0" xfId="78" applyFont="1" applyFill="1" applyAlignment="1">
      <alignment horizontal="left" vertical="center"/>
    </xf>
    <xf numFmtId="179" fontId="44" fillId="0" borderId="0" xfId="78" applyNumberFormat="1" applyFont="1" applyFill="1" applyAlignment="1">
      <alignment horizontal="left" vertical="center"/>
    </xf>
    <xf numFmtId="176" fontId="15" fillId="0" borderId="0" xfId="81" applyNumberFormat="1" applyFont="1" applyFill="1" applyAlignment="1">
      <alignment horizontal="center" vertical="center" wrapText="1"/>
    </xf>
    <xf numFmtId="176" fontId="15" fillId="0" borderId="0" xfId="81" applyNumberFormat="1" applyFont="1" applyFill="1" applyAlignment="1">
      <alignment horizontal="center" vertical="center"/>
    </xf>
    <xf numFmtId="176" fontId="22" fillId="0" borderId="1" xfId="85" applyNumberFormat="1" applyFont="1" applyFill="1" applyBorder="1" applyAlignment="1">
      <alignment horizontal="left" vertical="center"/>
    </xf>
    <xf numFmtId="0" fontId="22" fillId="0" borderId="1" xfId="62" applyFont="1" applyFill="1" applyBorder="1" applyAlignment="1">
      <alignment horizontal="right" vertical="center"/>
    </xf>
    <xf numFmtId="0" fontId="23" fillId="0" borderId="1" xfId="85" applyFont="1" applyFill="1" applyBorder="1" applyAlignment="1">
      <alignment horizontal="left" vertical="center" indent="2"/>
    </xf>
    <xf numFmtId="0" fontId="23" fillId="0" borderId="1" xfId="62" applyFont="1" applyFill="1" applyBorder="1" applyAlignment="1">
      <alignment horizontal="right" vertical="center"/>
    </xf>
    <xf numFmtId="178" fontId="23" fillId="0" borderId="1" xfId="67" applyNumberFormat="1" applyFont="1" applyFill="1" applyBorder="1" applyAlignment="1" applyProtection="1">
      <alignment horizontal="right" vertical="center" wrapText="1"/>
    </xf>
    <xf numFmtId="178" fontId="37" fillId="0" borderId="1" xfId="67" applyNumberFormat="1" applyFont="1" applyFill="1" applyBorder="1" applyAlignment="1" applyProtection="1">
      <alignment horizontal="right" vertical="center" wrapText="1"/>
    </xf>
    <xf numFmtId="178" fontId="0" fillId="0" borderId="0" xfId="64" applyNumberFormat="1" applyFont="1" applyFill="1"/>
    <xf numFmtId="178" fontId="22" fillId="0" borderId="1" xfId="82" applyNumberFormat="1" applyFont="1" applyFill="1" applyBorder="1" applyAlignment="1">
      <alignment horizontal="right" vertical="center" wrapText="1"/>
    </xf>
    <xf numFmtId="0" fontId="22" fillId="0" borderId="5" xfId="13" applyFont="1" applyFill="1" applyBorder="1" applyAlignment="1">
      <alignment horizontal="left" vertical="center"/>
    </xf>
    <xf numFmtId="179" fontId="3" fillId="0" borderId="1" xfId="43" applyNumberFormat="1" applyFont="1" applyFill="1" applyBorder="1" applyAlignment="1" applyProtection="1">
      <alignment horizontal="left" vertical="center"/>
    </xf>
    <xf numFmtId="178" fontId="22" fillId="0" borderId="1" xfId="8" applyNumberFormat="1" applyFont="1" applyFill="1" applyBorder="1" applyAlignment="1">
      <alignment horizontal="right" vertical="center"/>
    </xf>
    <xf numFmtId="178" fontId="23" fillId="0" borderId="1" xfId="8" applyNumberFormat="1" applyFont="1" applyFill="1" applyBorder="1" applyAlignment="1">
      <alignment horizontal="right" vertical="center"/>
    </xf>
    <xf numFmtId="176" fontId="23" fillId="0" borderId="0" xfId="67" applyNumberFormat="1" applyFont="1" applyFill="1"/>
    <xf numFmtId="176" fontId="0" fillId="0" borderId="0" xfId="67" applyNumberFormat="1" applyFont="1" applyFill="1" applyAlignment="1">
      <alignment vertical="center"/>
    </xf>
    <xf numFmtId="176" fontId="0" fillId="0" borderId="0" xfId="67" applyNumberFormat="1" applyFont="1" applyFill="1" applyAlignment="1">
      <alignment horizontal="center"/>
    </xf>
    <xf numFmtId="0" fontId="0" fillId="0" borderId="9" xfId="64" applyFont="1" applyFill="1" applyBorder="1" applyAlignment="1">
      <alignment horizontal="right" vertical="center"/>
    </xf>
    <xf numFmtId="0" fontId="46" fillId="0" borderId="0" xfId="0" applyFont="1" applyFill="1" applyAlignment="1">
      <alignment horizontal="left" vertical="center"/>
    </xf>
    <xf numFmtId="0" fontId="38" fillId="0" borderId="0" xfId="0" applyFont="1" applyFill="1" applyAlignment="1">
      <alignment horizontal="center" vertical="center" wrapText="1"/>
    </xf>
    <xf numFmtId="0" fontId="38" fillId="0" borderId="0" xfId="0" applyFont="1" applyFill="1" applyAlignment="1">
      <alignment vertical="center" wrapText="1"/>
    </xf>
    <xf numFmtId="0" fontId="37" fillId="0" borderId="0" xfId="0" applyFont="1" applyFill="1" applyAlignment="1">
      <alignment vertical="center" wrapText="1"/>
    </xf>
    <xf numFmtId="0" fontId="47" fillId="0" borderId="0" xfId="0" applyFont="1" applyFill="1" applyAlignment="1">
      <alignment horizontal="left" vertical="center" wrapText="1"/>
    </xf>
    <xf numFmtId="178" fontId="22" fillId="0" borderId="1" xfId="0" applyNumberFormat="1" applyFont="1" applyFill="1" applyBorder="1" applyAlignment="1">
      <alignment horizontal="right" vertical="center" wrapText="1"/>
    </xf>
    <xf numFmtId="0" fontId="23" fillId="0" borderId="1" xfId="0" applyFont="1" applyFill="1" applyBorder="1" applyAlignment="1">
      <alignment horizontal="left" vertical="center" wrapText="1" indent="2"/>
    </xf>
    <xf numFmtId="0" fontId="23" fillId="0" borderId="1" xfId="0" applyNumberFormat="1" applyFont="1" applyFill="1" applyBorder="1" applyAlignment="1">
      <alignment horizontal="center" vertical="center" wrapText="1"/>
    </xf>
    <xf numFmtId="0" fontId="48" fillId="0" borderId="1" xfId="0" applyNumberFormat="1" applyFont="1" applyFill="1" applyBorder="1" applyAlignment="1">
      <alignment horizontal="center" vertical="center" wrapText="1"/>
    </xf>
    <xf numFmtId="0" fontId="49" fillId="0" borderId="1" xfId="0" applyNumberFormat="1" applyFont="1" applyFill="1" applyBorder="1" applyAlignment="1">
      <alignment horizontal="center" vertical="center" wrapText="1"/>
    </xf>
    <xf numFmtId="178" fontId="23" fillId="0" borderId="1" xfId="0" applyNumberFormat="1" applyFont="1" applyFill="1" applyBorder="1" applyAlignment="1">
      <alignment horizontal="right" vertical="center" wrapText="1"/>
    </xf>
    <xf numFmtId="0" fontId="23" fillId="0" borderId="1" xfId="0" applyNumberFormat="1" applyFont="1" applyFill="1" applyBorder="1" applyAlignment="1">
      <alignment horizontal="left" vertical="center" wrapText="1"/>
    </xf>
    <xf numFmtId="0" fontId="49" fillId="0"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48" fillId="2" borderId="1" xfId="0" applyNumberFormat="1" applyFont="1" applyFill="1" applyBorder="1" applyAlignment="1">
      <alignment horizontal="center" vertical="center" wrapText="1"/>
    </xf>
    <xf numFmtId="0" fontId="49" fillId="2" borderId="1" xfId="0" applyNumberFormat="1" applyFont="1" applyFill="1" applyBorder="1" applyAlignment="1">
      <alignment horizontal="center" vertical="center" wrapText="1"/>
    </xf>
    <xf numFmtId="0" fontId="23" fillId="2" borderId="1" xfId="0" applyNumberFormat="1" applyFont="1" applyFill="1" applyBorder="1" applyAlignment="1">
      <alignment horizontal="left" vertical="center" wrapText="1"/>
    </xf>
    <xf numFmtId="0" fontId="23" fillId="2" borderId="1" xfId="0" applyNumberFormat="1" applyFont="1" applyFill="1" applyBorder="1" applyAlignment="1">
      <alignment horizontal="center" vertical="center" wrapText="1"/>
    </xf>
    <xf numFmtId="178" fontId="37" fillId="0" borderId="0" xfId="0" applyNumberFormat="1" applyFont="1" applyFill="1" applyAlignment="1">
      <alignment horizontal="right" vertical="center" wrapText="1"/>
    </xf>
    <xf numFmtId="0" fontId="37" fillId="0" borderId="0" xfId="0" applyFont="1" applyFill="1" applyAlignment="1">
      <alignment horizontal="right" vertical="center" wrapText="1"/>
    </xf>
    <xf numFmtId="0" fontId="38" fillId="0" borderId="0" xfId="0" applyFont="1" applyFill="1" applyAlignment="1">
      <alignment horizontal="center" vertical="center"/>
    </xf>
    <xf numFmtId="0" fontId="4" fillId="0" borderId="0" xfId="0" applyFont="1" applyFill="1" applyAlignment="1">
      <alignment vertical="center"/>
    </xf>
    <xf numFmtId="0" fontId="50" fillId="0" borderId="0" xfId="0" applyFont="1" applyFill="1" applyAlignment="1">
      <alignment vertical="center"/>
    </xf>
    <xf numFmtId="0" fontId="23" fillId="0" borderId="0" xfId="67" applyFont="1" applyFill="1" applyAlignment="1">
      <alignment vertical="center"/>
    </xf>
    <xf numFmtId="0" fontId="34" fillId="0" borderId="0" xfId="0" applyFont="1" applyFill="1" applyAlignment="1">
      <alignment horizontal="right" vertical="center" wrapText="1"/>
    </xf>
    <xf numFmtId="0" fontId="38" fillId="0" borderId="1" xfId="0" applyFont="1" applyFill="1" applyBorder="1" applyAlignment="1">
      <alignment horizontal="center" vertical="center" wrapText="1"/>
    </xf>
    <xf numFmtId="0" fontId="50" fillId="0" borderId="1" xfId="0" applyFont="1" applyFill="1" applyBorder="1" applyAlignment="1">
      <alignment horizontal="left" vertical="center" wrapText="1"/>
    </xf>
    <xf numFmtId="180" fontId="50" fillId="0" borderId="1" xfId="0" applyNumberFormat="1" applyFont="1" applyFill="1" applyBorder="1" applyAlignment="1">
      <alignment horizontal="right" vertical="center" wrapText="1"/>
    </xf>
    <xf numFmtId="178" fontId="50" fillId="0" borderId="1" xfId="0" applyNumberFormat="1" applyFont="1" applyFill="1" applyBorder="1" applyAlignment="1">
      <alignment horizontal="right" vertical="center" wrapText="1"/>
    </xf>
    <xf numFmtId="182" fontId="50" fillId="0" borderId="1" xfId="0" applyNumberFormat="1" applyFont="1" applyFill="1" applyBorder="1" applyAlignment="1">
      <alignment horizontal="right" vertical="center" wrapText="1"/>
    </xf>
    <xf numFmtId="0" fontId="50" fillId="0" borderId="1" xfId="0" applyFont="1" applyFill="1" applyBorder="1" applyAlignment="1">
      <alignment horizontal="left" vertical="center" wrapText="1" indent="1"/>
    </xf>
    <xf numFmtId="0" fontId="4" fillId="0" borderId="1" xfId="0" applyFont="1" applyFill="1" applyBorder="1" applyAlignment="1">
      <alignment horizontal="left" vertical="center" wrapText="1" indent="4"/>
    </xf>
    <xf numFmtId="178" fontId="4" fillId="0" borderId="1" xfId="0" applyNumberFormat="1" applyFont="1" applyFill="1" applyBorder="1" applyAlignment="1">
      <alignment horizontal="right" vertical="center" wrapText="1"/>
    </xf>
    <xf numFmtId="180" fontId="4" fillId="0" borderId="1" xfId="0" applyNumberFormat="1" applyFont="1" applyFill="1" applyBorder="1" applyAlignment="1">
      <alignment horizontal="right" vertical="center" wrapText="1"/>
    </xf>
    <xf numFmtId="183" fontId="50" fillId="0" borderId="1" xfId="0" applyNumberFormat="1" applyFont="1" applyFill="1" applyBorder="1" applyAlignment="1">
      <alignment horizontal="right" vertical="center" wrapText="1"/>
    </xf>
    <xf numFmtId="178" fontId="22" fillId="0" borderId="1" xfId="67" applyNumberFormat="1" applyFont="1" applyFill="1" applyBorder="1" applyAlignment="1">
      <alignment horizontal="right" vertical="center" wrapText="1"/>
    </xf>
    <xf numFmtId="178" fontId="23" fillId="0" borderId="1" xfId="67" applyNumberFormat="1" applyFont="1" applyFill="1" applyBorder="1" applyAlignment="1">
      <alignment horizontal="right" vertical="center" wrapText="1"/>
    </xf>
    <xf numFmtId="0" fontId="4" fillId="0" borderId="1" xfId="0" applyFont="1" applyFill="1" applyBorder="1" applyAlignment="1">
      <alignment vertical="center" wrapText="1"/>
    </xf>
    <xf numFmtId="0" fontId="37" fillId="0" borderId="1" xfId="0" applyFont="1" applyFill="1" applyBorder="1" applyAlignment="1">
      <alignment horizontal="left" vertical="center" wrapText="1" indent="2"/>
    </xf>
    <xf numFmtId="180" fontId="37" fillId="0" borderId="0" xfId="0" applyNumberFormat="1" applyFont="1" applyFill="1" applyAlignment="1">
      <alignment horizontal="right" vertical="center" wrapText="1"/>
    </xf>
    <xf numFmtId="0" fontId="14" fillId="0" borderId="0" xfId="60" applyFont="1" applyFill="1" applyBorder="1" applyAlignment="1">
      <alignment horizontal="left" vertical="center"/>
    </xf>
    <xf numFmtId="0" fontId="31" fillId="0" borderId="0" xfId="0" applyFont="1" applyFill="1" applyBorder="1" applyAlignment="1">
      <alignment horizontal="center" vertical="center"/>
    </xf>
    <xf numFmtId="0" fontId="32" fillId="0" borderId="0" xfId="0" applyFont="1" applyFill="1" applyBorder="1" applyAlignment="1">
      <alignment horizontal="right" vertical="center"/>
    </xf>
    <xf numFmtId="0" fontId="7" fillId="0" borderId="0" xfId="0" applyFont="1" applyFill="1" applyBorder="1" applyAlignment="1">
      <alignment vertical="center"/>
    </xf>
    <xf numFmtId="0" fontId="14" fillId="0" borderId="0" xfId="79" applyFont="1" applyFill="1" applyBorder="1" applyAlignment="1">
      <alignment horizontal="left" vertical="center"/>
    </xf>
    <xf numFmtId="0" fontId="44" fillId="0" borderId="0" xfId="79" applyFont="1" applyFill="1" applyBorder="1" applyAlignment="1">
      <alignment horizontal="left" vertical="center"/>
    </xf>
    <xf numFmtId="176" fontId="14" fillId="0" borderId="0" xfId="60" applyNumberFormat="1" applyFont="1" applyFill="1" applyBorder="1" applyAlignment="1">
      <alignment horizontal="left" vertical="center"/>
    </xf>
    <xf numFmtId="0" fontId="15" fillId="0" borderId="0" xfId="0" applyFont="1" applyFill="1" applyBorder="1" applyAlignment="1" applyProtection="1">
      <alignment horizontal="center" vertical="center" wrapText="1"/>
      <protection locked="0"/>
    </xf>
    <xf numFmtId="0" fontId="33" fillId="0" borderId="0" xfId="0" applyFont="1" applyFill="1" applyBorder="1" applyAlignment="1">
      <alignment horizontal="right" vertical="center"/>
    </xf>
    <xf numFmtId="0" fontId="51" fillId="0" borderId="0" xfId="0" applyFont="1" applyFill="1" applyBorder="1" applyAlignment="1">
      <alignment horizontal="right" vertical="center"/>
    </xf>
    <xf numFmtId="0" fontId="52" fillId="0" borderId="1" xfId="0" applyFont="1" applyFill="1" applyBorder="1" applyAlignment="1">
      <alignment horizontal="center" vertical="center"/>
    </xf>
    <xf numFmtId="0" fontId="52" fillId="0" borderId="1" xfId="0" applyFont="1" applyFill="1" applyBorder="1" applyAlignment="1">
      <alignment horizontal="center" vertical="center" wrapText="1"/>
    </xf>
    <xf numFmtId="0" fontId="33" fillId="0" borderId="1" xfId="0" applyFont="1" applyFill="1" applyBorder="1" applyAlignment="1">
      <alignment horizontal="center" vertical="center"/>
    </xf>
    <xf numFmtId="0" fontId="51" fillId="0" borderId="1" xfId="0" applyFont="1" applyFill="1" applyBorder="1" applyAlignment="1">
      <alignment horizontal="right" vertical="center"/>
    </xf>
    <xf numFmtId="0" fontId="53" fillId="0" borderId="1" xfId="0" applyFont="1" applyFill="1" applyBorder="1" applyAlignment="1">
      <alignment horizontal="right" vertical="center"/>
    </xf>
    <xf numFmtId="0" fontId="23" fillId="0" borderId="0" xfId="0" applyFont="1" applyFill="1" applyBorder="1" applyAlignment="1">
      <alignment vertical="center"/>
    </xf>
    <xf numFmtId="0" fontId="0" fillId="0" borderId="0" xfId="0" applyFont="1" applyFill="1" applyBorder="1" applyAlignment="1" applyProtection="1">
      <alignment horizontal="right" vertical="center" wrapText="1"/>
      <protection locked="0"/>
    </xf>
    <xf numFmtId="0" fontId="0" fillId="0" borderId="0" xfId="0" applyFont="1" applyFill="1" applyBorder="1" applyAlignment="1" applyProtection="1">
      <alignment horizontal="right" vertical="center"/>
      <protection locked="0"/>
    </xf>
    <xf numFmtId="0" fontId="39" fillId="0" borderId="1" xfId="0" applyFont="1" applyFill="1" applyBorder="1" applyAlignment="1" applyProtection="1">
      <alignment horizontal="center" vertical="center" wrapText="1"/>
      <protection locked="0"/>
    </xf>
    <xf numFmtId="0" fontId="39" fillId="0" borderId="2" xfId="0" applyFont="1" applyFill="1" applyBorder="1" applyAlignment="1" applyProtection="1">
      <alignment horizontal="center" vertical="center" wrapText="1"/>
      <protection locked="0"/>
    </xf>
    <xf numFmtId="0" fontId="39" fillId="0" borderId="2" xfId="0" applyNumberFormat="1" applyFont="1" applyFill="1" applyBorder="1" applyAlignment="1" applyProtection="1">
      <alignment horizontal="center" vertical="center" wrapText="1"/>
      <protection locked="0"/>
    </xf>
    <xf numFmtId="178" fontId="39" fillId="0" borderId="1" xfId="0" applyNumberFormat="1" applyFont="1" applyFill="1" applyBorder="1" applyAlignment="1" applyProtection="1">
      <alignment vertical="center" wrapText="1"/>
      <protection locked="0"/>
    </xf>
    <xf numFmtId="0" fontId="39" fillId="0" borderId="1" xfId="0" applyFont="1" applyFill="1" applyBorder="1" applyAlignment="1" applyProtection="1">
      <alignment horizontal="left" vertical="center" wrapText="1"/>
      <protection locked="0"/>
    </xf>
    <xf numFmtId="1" fontId="39" fillId="0" borderId="1" xfId="0" applyNumberFormat="1" applyFont="1" applyFill="1" applyBorder="1" applyAlignment="1" applyProtection="1">
      <alignment horizontal="right" vertical="center"/>
      <protection locked="0"/>
    </xf>
    <xf numFmtId="49" fontId="0" fillId="0" borderId="1" xfId="0" applyNumberFormat="1" applyFont="1" applyFill="1" applyBorder="1" applyAlignment="1">
      <alignment horizontal="left" vertical="center" wrapText="1" indent="2"/>
    </xf>
    <xf numFmtId="49" fontId="0" fillId="0" borderId="1" xfId="0" applyNumberFormat="1" applyFont="1" applyFill="1" applyBorder="1" applyAlignment="1" applyProtection="1">
      <alignment horizontal="left" vertical="center" wrapText="1" indent="2"/>
      <protection locked="0"/>
    </xf>
    <xf numFmtId="0" fontId="0" fillId="0" borderId="1" xfId="0" applyFont="1" applyFill="1" applyBorder="1" applyAlignment="1" applyProtection="1">
      <alignment vertical="center" wrapText="1"/>
      <protection locked="0"/>
    </xf>
    <xf numFmtId="49" fontId="0" fillId="0" borderId="1" xfId="0" applyNumberFormat="1" applyFont="1" applyFill="1" applyBorder="1" applyAlignment="1">
      <alignment horizontal="left" vertical="center" wrapText="1" indent="4"/>
    </xf>
    <xf numFmtId="49" fontId="0" fillId="0" borderId="1" xfId="0" applyNumberFormat="1" applyFont="1" applyFill="1" applyBorder="1" applyAlignment="1" applyProtection="1">
      <alignment horizontal="left" vertical="center" wrapText="1" indent="4"/>
      <protection locked="0"/>
    </xf>
    <xf numFmtId="49" fontId="39" fillId="0" borderId="1" xfId="0" applyNumberFormat="1" applyFont="1" applyFill="1" applyBorder="1" applyAlignment="1" applyProtection="1">
      <alignment horizontal="left" vertical="center" wrapText="1" indent="2"/>
      <protection locked="0"/>
    </xf>
    <xf numFmtId="178" fontId="39" fillId="0" borderId="1" xfId="73" applyNumberFormat="1" applyFont="1" applyFill="1" applyBorder="1" applyAlignment="1" applyProtection="1">
      <alignment vertical="center" wrapText="1"/>
      <protection locked="0"/>
    </xf>
    <xf numFmtId="0" fontId="39" fillId="0" borderId="1" xfId="0" applyFont="1" applyFill="1" applyBorder="1" applyAlignment="1">
      <alignment horizontal="left" vertical="center" wrapText="1"/>
    </xf>
    <xf numFmtId="178" fontId="39" fillId="0" borderId="1" xfId="73" applyNumberFormat="1" applyFont="1" applyFill="1" applyBorder="1" applyAlignment="1" applyProtection="1">
      <alignment vertical="center" wrapText="1"/>
    </xf>
    <xf numFmtId="49" fontId="39" fillId="0" borderId="1" xfId="0" applyNumberFormat="1" applyFont="1" applyFill="1" applyBorder="1" applyAlignment="1">
      <alignment horizontal="left" vertical="center" wrapText="1" indent="2"/>
    </xf>
    <xf numFmtId="178" fontId="0" fillId="0" borderId="1" xfId="0" applyNumberFormat="1" applyFont="1" applyFill="1" applyBorder="1" applyAlignment="1">
      <alignment vertical="center" wrapText="1"/>
    </xf>
    <xf numFmtId="0" fontId="7" fillId="0" borderId="1" xfId="0" applyFont="1" applyFill="1" applyBorder="1" applyAlignment="1">
      <alignment vertical="center"/>
    </xf>
    <xf numFmtId="49" fontId="0" fillId="0" borderId="1" xfId="0" applyNumberFormat="1" applyFont="1" applyFill="1" applyBorder="1" applyAlignment="1">
      <alignment horizontal="left" vertical="center" wrapText="1"/>
    </xf>
    <xf numFmtId="0" fontId="14" fillId="0" borderId="0" xfId="14" applyFont="1" applyFill="1" applyBorder="1" applyAlignment="1">
      <alignment horizontal="left" vertical="center"/>
    </xf>
    <xf numFmtId="0" fontId="15" fillId="0" borderId="0" xfId="14" applyFont="1" applyFill="1" applyBorder="1" applyAlignment="1">
      <alignment horizontal="center" vertical="center"/>
    </xf>
    <xf numFmtId="0" fontId="0" fillId="0" borderId="0" xfId="14" applyFont="1" applyFill="1" applyBorder="1" applyAlignment="1">
      <alignment horizontal="right" vertical="center"/>
    </xf>
    <xf numFmtId="0" fontId="54" fillId="0" borderId="0" xfId="14" applyFont="1" applyFill="1" applyBorder="1" applyAlignment="1"/>
    <xf numFmtId="0" fontId="54" fillId="0" borderId="0" xfId="14" applyFont="1" applyFill="1" applyAlignment="1"/>
    <xf numFmtId="0" fontId="55" fillId="0" borderId="0" xfId="14" applyFont="1" applyFill="1" applyBorder="1" applyAlignment="1"/>
    <xf numFmtId="0" fontId="7" fillId="0" borderId="0" xfId="0" applyFont="1" applyFill="1" applyBorder="1" applyAlignment="1" applyProtection="1"/>
    <xf numFmtId="0" fontId="42" fillId="0" borderId="0" xfId="76" applyFont="1" applyFill="1" applyBorder="1" applyAlignment="1">
      <alignment horizontal="center" vertical="center" wrapText="1"/>
    </xf>
    <xf numFmtId="0" fontId="39" fillId="0" borderId="0" xfId="14" applyFont="1" applyFill="1" applyBorder="1" applyAlignment="1">
      <alignment horizontal="right" vertical="center"/>
    </xf>
    <xf numFmtId="183" fontId="0" fillId="0" borderId="0" xfId="14" applyNumberFormat="1" applyFont="1" applyFill="1" applyBorder="1" applyAlignment="1">
      <alignment horizontal="right" vertical="center"/>
    </xf>
    <xf numFmtId="0" fontId="22" fillId="0" borderId="2" xfId="67" applyFont="1" applyFill="1" applyBorder="1" applyAlignment="1">
      <alignment horizontal="center" vertical="center"/>
    </xf>
    <xf numFmtId="0" fontId="38" fillId="0" borderId="1" xfId="76" applyFont="1" applyFill="1" applyBorder="1" applyAlignment="1">
      <alignment horizontal="center" vertical="center" wrapText="1"/>
    </xf>
    <xf numFmtId="0" fontId="54" fillId="0" borderId="0" xfId="14" applyFont="1" applyFill="1" applyBorder="1" applyAlignment="1">
      <alignment horizontal="left" vertical="center"/>
    </xf>
    <xf numFmtId="187" fontId="22" fillId="0" borderId="1" xfId="14" applyNumberFormat="1" applyFont="1" applyFill="1" applyBorder="1" applyAlignment="1" applyProtection="1">
      <alignment horizontal="center" vertical="center"/>
    </xf>
    <xf numFmtId="187" fontId="22" fillId="0" borderId="1" xfId="14" applyNumberFormat="1" applyFont="1" applyFill="1" applyBorder="1" applyAlignment="1">
      <alignment horizontal="right" vertical="center" wrapText="1"/>
    </xf>
    <xf numFmtId="49" fontId="22" fillId="0" borderId="1" xfId="14" applyNumberFormat="1" applyFont="1" applyFill="1" applyBorder="1" applyAlignment="1" applyProtection="1">
      <alignment vertical="center"/>
    </xf>
    <xf numFmtId="178" fontId="22" fillId="0" borderId="1" xfId="14" applyNumberFormat="1" applyFont="1" applyFill="1" applyBorder="1" applyAlignment="1" applyProtection="1">
      <alignment horizontal="right" vertical="center" wrapText="1"/>
    </xf>
    <xf numFmtId="49" fontId="23" fillId="0" borderId="1" xfId="14" applyNumberFormat="1" applyFont="1" applyFill="1" applyBorder="1" applyAlignment="1" applyProtection="1">
      <alignment vertical="center"/>
    </xf>
    <xf numFmtId="3" fontId="23" fillId="0" borderId="1" xfId="0" applyNumberFormat="1" applyFont="1" applyFill="1" applyBorder="1" applyAlignment="1">
      <alignment horizontal="right" vertical="center"/>
    </xf>
    <xf numFmtId="0" fontId="23" fillId="0" borderId="1" xfId="0" applyNumberFormat="1" applyFont="1" applyFill="1" applyBorder="1" applyAlignment="1">
      <alignment horizontal="left" vertical="center" indent="4"/>
    </xf>
    <xf numFmtId="3" fontId="22" fillId="0" borderId="1" xfId="0" applyNumberFormat="1" applyFont="1" applyFill="1" applyBorder="1" applyAlignment="1">
      <alignment horizontal="right" vertical="center"/>
    </xf>
    <xf numFmtId="0" fontId="23" fillId="0" borderId="1" xfId="0" applyNumberFormat="1" applyFont="1" applyFill="1" applyBorder="1" applyAlignment="1">
      <alignment horizontal="left" vertical="center" indent="2"/>
    </xf>
    <xf numFmtId="0" fontId="1" fillId="0" borderId="0" xfId="0" applyFont="1" applyFill="1" applyBorder="1" applyAlignment="1" applyProtection="1">
      <alignment horizontal="left" vertical="center"/>
    </xf>
    <xf numFmtId="0" fontId="31" fillId="0" borderId="0" xfId="0" applyFont="1" applyFill="1" applyBorder="1" applyAlignment="1" applyProtection="1">
      <alignment horizontal="center" vertical="center"/>
    </xf>
    <xf numFmtId="0" fontId="32" fillId="0" borderId="0" xfId="0" applyFont="1" applyFill="1" applyBorder="1" applyAlignment="1" applyProtection="1">
      <alignment horizontal="right" vertical="center"/>
    </xf>
    <xf numFmtId="0" fontId="7" fillId="0" borderId="0" xfId="0" applyFont="1" applyFill="1" applyBorder="1" applyAlignment="1" applyProtection="1">
      <alignment horizontal="left" vertical="center"/>
    </xf>
    <xf numFmtId="0" fontId="56" fillId="0" borderId="0" xfId="0" applyFont="1" applyFill="1" applyBorder="1" applyAlignment="1" applyProtection="1">
      <alignment horizontal="center" vertical="center"/>
    </xf>
    <xf numFmtId="0" fontId="22" fillId="0" borderId="0" xfId="14" applyFont="1" applyFill="1" applyBorder="1" applyAlignment="1">
      <alignment horizontal="center" vertical="center" wrapText="1"/>
    </xf>
    <xf numFmtId="0" fontId="22" fillId="0" borderId="0" xfId="14" applyFont="1" applyFill="1" applyBorder="1" applyAlignment="1">
      <alignment horizontal="center" vertical="center"/>
    </xf>
    <xf numFmtId="0" fontId="23" fillId="0" borderId="0" xfId="14" applyFont="1" applyFill="1" applyBorder="1" applyAlignment="1">
      <alignment horizontal="left" vertical="center"/>
    </xf>
    <xf numFmtId="0" fontId="7" fillId="0" borderId="0" xfId="0" applyFont="1" applyFill="1" applyBorder="1" applyAlignment="1" applyProtection="1">
      <alignment horizontal="right" vertical="center"/>
    </xf>
    <xf numFmtId="0" fontId="0" fillId="0" borderId="0" xfId="0" applyFont="1" applyFill="1" applyBorder="1" applyAlignment="1">
      <alignment vertical="center"/>
    </xf>
    <xf numFmtId="0" fontId="23" fillId="0" borderId="0" xfId="14" applyFont="1" applyFill="1" applyBorder="1" applyAlignment="1">
      <alignment vertical="center"/>
    </xf>
    <xf numFmtId="0" fontId="14" fillId="0" borderId="1" xfId="14" applyFont="1" applyFill="1" applyBorder="1" applyAlignment="1">
      <alignment horizontal="left" vertical="center"/>
    </xf>
    <xf numFmtId="0" fontId="15" fillId="0" borderId="1" xfId="14" applyFont="1" applyFill="1" applyBorder="1" applyAlignment="1">
      <alignment horizontal="center" vertical="center"/>
    </xf>
    <xf numFmtId="0" fontId="0" fillId="0" borderId="1" xfId="14" applyFont="1" applyFill="1" applyBorder="1" applyAlignment="1">
      <alignment horizontal="right" vertical="center"/>
    </xf>
    <xf numFmtId="0" fontId="54" fillId="0" borderId="1" xfId="14" applyFont="1" applyFill="1" applyBorder="1" applyAlignment="1"/>
    <xf numFmtId="0" fontId="55" fillId="0" borderId="1" xfId="14" applyFont="1" applyFill="1" applyBorder="1" applyAlignment="1"/>
    <xf numFmtId="0" fontId="7" fillId="0" borderId="1" xfId="0" applyFont="1" applyFill="1" applyBorder="1" applyAlignment="1" applyProtection="1"/>
    <xf numFmtId="0" fontId="42" fillId="0" borderId="1" xfId="76" applyFont="1" applyFill="1" applyBorder="1" applyAlignment="1">
      <alignment horizontal="center" vertical="center" wrapText="1"/>
    </xf>
    <xf numFmtId="0" fontId="39" fillId="0" borderId="1" xfId="14" applyFont="1" applyFill="1" applyBorder="1" applyAlignment="1">
      <alignment horizontal="right" vertical="center"/>
    </xf>
    <xf numFmtId="183" fontId="0" fillId="0" borderId="1" xfId="14" applyNumberFormat="1" applyFont="1" applyFill="1" applyBorder="1" applyAlignment="1">
      <alignment horizontal="right" vertical="center"/>
    </xf>
    <xf numFmtId="0" fontId="54" fillId="0" borderId="1" xfId="14" applyFont="1" applyFill="1" applyBorder="1" applyAlignment="1">
      <alignment horizontal="left" vertical="center"/>
    </xf>
    <xf numFmtId="0" fontId="1" fillId="0" borderId="1" xfId="0" applyFont="1" applyFill="1" applyBorder="1" applyAlignment="1" applyProtection="1">
      <alignment horizontal="left" vertical="center"/>
    </xf>
    <xf numFmtId="0" fontId="31" fillId="0" borderId="1" xfId="0" applyFont="1" applyFill="1" applyBorder="1" applyAlignment="1" applyProtection="1">
      <alignment horizontal="center" vertical="center"/>
    </xf>
    <xf numFmtId="0" fontId="32" fillId="0" borderId="1" xfId="0" applyFont="1" applyFill="1" applyBorder="1" applyAlignment="1" applyProtection="1">
      <alignment horizontal="right" vertical="center"/>
    </xf>
    <xf numFmtId="0" fontId="7" fillId="0" borderId="1" xfId="0" applyFont="1" applyFill="1" applyBorder="1" applyAlignment="1" applyProtection="1">
      <alignment horizontal="left" vertical="center"/>
    </xf>
    <xf numFmtId="0" fontId="56" fillId="0" borderId="1" xfId="0" applyFont="1" applyFill="1" applyBorder="1" applyAlignment="1" applyProtection="1">
      <alignment horizontal="center" vertical="center"/>
    </xf>
    <xf numFmtId="0" fontId="22" fillId="0" borderId="1" xfId="14" applyFont="1" applyFill="1" applyBorder="1" applyAlignment="1">
      <alignment horizontal="center" vertical="center" wrapText="1"/>
    </xf>
    <xf numFmtId="0" fontId="22" fillId="0" borderId="1" xfId="14" applyFont="1" applyFill="1" applyBorder="1" applyAlignment="1">
      <alignment horizontal="center" vertical="center"/>
    </xf>
    <xf numFmtId="0" fontId="23" fillId="0" borderId="1" xfId="14" applyFont="1" applyFill="1" applyBorder="1" applyAlignment="1">
      <alignment horizontal="left" vertical="center"/>
    </xf>
    <xf numFmtId="0" fontId="7" fillId="0" borderId="1" xfId="0" applyFont="1" applyFill="1" applyBorder="1" applyAlignment="1" applyProtection="1">
      <alignment horizontal="right" vertical="center"/>
    </xf>
    <xf numFmtId="0" fontId="0" fillId="0" borderId="1" xfId="0" applyFont="1" applyFill="1" applyBorder="1" applyAlignment="1">
      <alignment vertical="center"/>
    </xf>
    <xf numFmtId="0" fontId="23" fillId="0" borderId="1" xfId="14" applyFont="1" applyFill="1" applyBorder="1" applyAlignment="1">
      <alignment vertical="center"/>
    </xf>
    <xf numFmtId="0" fontId="44" fillId="0" borderId="0" xfId="61" applyFont="1" applyFill="1" applyAlignment="1">
      <alignment horizontal="left" vertical="center"/>
    </xf>
    <xf numFmtId="0" fontId="15" fillId="0" borderId="0" xfId="61" applyFont="1" applyFill="1" applyAlignment="1">
      <alignment horizontal="center" vertical="center"/>
    </xf>
    <xf numFmtId="0" fontId="0" fillId="0" borderId="0" xfId="61" applyFont="1" applyFill="1" applyAlignment="1">
      <alignment horizontal="right" vertical="center"/>
    </xf>
    <xf numFmtId="0" fontId="22" fillId="0" borderId="0" xfId="61" applyFont="1" applyFill="1"/>
    <xf numFmtId="0" fontId="23" fillId="0" borderId="0" xfId="61" applyFont="1" applyFill="1"/>
    <xf numFmtId="0" fontId="23" fillId="0" borderId="0" xfId="61" applyFont="1" applyFill="1" applyBorder="1" applyAlignment="1"/>
    <xf numFmtId="0" fontId="0" fillId="0" borderId="0" xfId="61" applyFont="1" applyFill="1"/>
    <xf numFmtId="0" fontId="45" fillId="0" borderId="0" xfId="61" applyFont="1" applyFill="1" applyAlignment="1">
      <alignment horizontal="left" vertical="center"/>
    </xf>
    <xf numFmtId="0" fontId="14" fillId="0" borderId="0" xfId="61" applyFont="1" applyFill="1" applyAlignment="1">
      <alignment horizontal="left" vertical="center"/>
    </xf>
    <xf numFmtId="0" fontId="15" fillId="0" borderId="0" xfId="61" applyNumberFormat="1" applyFont="1" applyFill="1" applyAlignment="1" applyProtection="1">
      <alignment horizontal="center" vertical="center" wrapText="1"/>
    </xf>
    <xf numFmtId="0" fontId="15" fillId="0" borderId="0" xfId="61" applyNumberFormat="1" applyFont="1" applyFill="1" applyAlignment="1" applyProtection="1">
      <alignment horizontal="center" vertical="center"/>
    </xf>
    <xf numFmtId="0" fontId="22" fillId="0" borderId="2" xfId="61" applyNumberFormat="1" applyFont="1" applyFill="1" applyBorder="1" applyAlignment="1" applyProtection="1">
      <alignment horizontal="center" vertical="center"/>
    </xf>
    <xf numFmtId="0" fontId="22" fillId="0" borderId="8" xfId="61" applyNumberFormat="1" applyFont="1" applyFill="1" applyBorder="1" applyAlignment="1" applyProtection="1">
      <alignment horizontal="center" vertical="center"/>
    </xf>
    <xf numFmtId="0" fontId="22" fillId="0" borderId="10" xfId="61" applyNumberFormat="1" applyFont="1" applyFill="1" applyBorder="1" applyAlignment="1" applyProtection="1">
      <alignment horizontal="center" vertical="center"/>
    </xf>
    <xf numFmtId="0" fontId="22" fillId="0" borderId="1" xfId="65" applyNumberFormat="1" applyFont="1" applyFill="1" applyBorder="1" applyAlignment="1" applyProtection="1">
      <alignment horizontal="left" vertical="center"/>
    </xf>
    <xf numFmtId="0" fontId="23" fillId="0" borderId="1" xfId="65" applyNumberFormat="1" applyFont="1" applyFill="1" applyBorder="1" applyAlignment="1" applyProtection="1">
      <alignment horizontal="left" vertical="center" indent="1"/>
    </xf>
    <xf numFmtId="0" fontId="23" fillId="0" borderId="1" xfId="65" applyNumberFormat="1" applyFont="1" applyFill="1" applyBorder="1" applyAlignment="1" applyProtection="1">
      <alignment horizontal="left" vertical="center" indent="2"/>
    </xf>
    <xf numFmtId="0" fontId="23" fillId="0" borderId="1" xfId="0" applyNumberFormat="1" applyFont="1" applyFill="1" applyBorder="1" applyAlignment="1" applyProtection="1">
      <alignment horizontal="left" vertical="center" indent="1"/>
    </xf>
    <xf numFmtId="186" fontId="22" fillId="0" borderId="1" xfId="78" applyNumberFormat="1" applyFont="1" applyFill="1" applyBorder="1" applyAlignment="1">
      <alignment horizontal="right" vertical="center" wrapText="1"/>
    </xf>
    <xf numFmtId="186" fontId="23" fillId="0" borderId="1" xfId="78" applyNumberFormat="1" applyFont="1" applyFill="1" applyBorder="1" applyAlignment="1">
      <alignment horizontal="right" vertical="center" wrapText="1"/>
    </xf>
    <xf numFmtId="0" fontId="23" fillId="0" borderId="0" xfId="0" applyNumberFormat="1" applyFont="1" applyFill="1" applyBorder="1" applyAlignment="1" applyProtection="1">
      <alignment horizontal="left" vertical="center" indent="1"/>
    </xf>
    <xf numFmtId="186" fontId="23" fillId="0" borderId="0" xfId="78" applyNumberFormat="1" applyFont="1" applyFill="1" applyBorder="1" applyAlignment="1">
      <alignment horizontal="right" vertical="center" wrapText="1"/>
    </xf>
    <xf numFmtId="0" fontId="23" fillId="0" borderId="1" xfId="0" applyNumberFormat="1" applyFont="1" applyFill="1" applyBorder="1" applyAlignment="1" applyProtection="1">
      <alignment horizontal="left" vertical="center" indent="2"/>
    </xf>
    <xf numFmtId="0" fontId="23" fillId="0" borderId="0" xfId="0" applyNumberFormat="1" applyFont="1" applyFill="1" applyBorder="1" applyAlignment="1" applyProtection="1">
      <alignment horizontal="left" vertical="center" indent="2"/>
    </xf>
    <xf numFmtId="186" fontId="23" fillId="0" borderId="1" xfId="84" applyNumberFormat="1" applyFont="1" applyFill="1" applyBorder="1" applyAlignment="1">
      <alignment horizontal="right" vertical="center" wrapText="1"/>
    </xf>
    <xf numFmtId="0" fontId="23" fillId="0" borderId="1" xfId="61" applyFont="1" applyFill="1" applyBorder="1"/>
    <xf numFmtId="0" fontId="23" fillId="0" borderId="1" xfId="0" applyNumberFormat="1" applyFont="1" applyFill="1" applyBorder="1" applyAlignment="1" applyProtection="1">
      <alignment horizontal="center" vertical="center"/>
    </xf>
    <xf numFmtId="0" fontId="0" fillId="0" borderId="1" xfId="61" applyFont="1" applyFill="1" applyBorder="1"/>
    <xf numFmtId="0" fontId="23" fillId="0" borderId="1" xfId="0" applyNumberFormat="1" applyFont="1" applyFill="1" applyBorder="1" applyAlignment="1" applyProtection="1">
      <alignment horizontal="left" vertical="center"/>
    </xf>
    <xf numFmtId="1" fontId="22" fillId="0" borderId="0" xfId="65" applyNumberFormat="1" applyFont="1" applyFill="1" applyBorder="1" applyAlignment="1" applyProtection="1">
      <alignment horizontal="right" vertical="center"/>
    </xf>
    <xf numFmtId="0" fontId="15" fillId="0" borderId="0" xfId="0" applyFont="1" applyFill="1" applyBorder="1" applyAlignment="1">
      <alignment horizontal="center" vertical="center"/>
    </xf>
    <xf numFmtId="0" fontId="57" fillId="0" borderId="0" xfId="0" applyFont="1" applyFill="1" applyBorder="1" applyAlignment="1">
      <alignment horizontal="right" vertical="center"/>
    </xf>
    <xf numFmtId="0" fontId="3" fillId="0" borderId="0" xfId="0" applyFont="1" applyFill="1" applyBorder="1" applyAlignment="1">
      <alignment vertical="center"/>
    </xf>
    <xf numFmtId="0" fontId="14" fillId="0" borderId="0" xfId="14" applyFont="1" applyFill="1" applyBorder="1" applyAlignment="1">
      <alignment horizontal="left" vertical="center" shrinkToFit="1"/>
    </xf>
    <xf numFmtId="183" fontId="15" fillId="0" borderId="0" xfId="14" applyNumberFormat="1" applyFont="1" applyFill="1" applyBorder="1" applyAlignment="1">
      <alignment horizontal="center" vertical="center" wrapText="1" shrinkToFit="1"/>
    </xf>
    <xf numFmtId="183" fontId="15" fillId="0" borderId="0" xfId="14" applyNumberFormat="1" applyFont="1" applyFill="1" applyBorder="1" applyAlignment="1">
      <alignment horizontal="center" vertical="center" shrinkToFit="1"/>
    </xf>
    <xf numFmtId="183" fontId="39" fillId="0" borderId="0" xfId="14" applyNumberFormat="1" applyFont="1" applyFill="1" applyBorder="1" applyAlignment="1">
      <alignment horizontal="right" vertical="center" shrinkToFit="1"/>
    </xf>
    <xf numFmtId="0" fontId="22" fillId="0" borderId="1" xfId="68" applyFont="1" applyFill="1" applyBorder="1" applyAlignment="1">
      <alignment horizontal="center" vertical="center"/>
    </xf>
    <xf numFmtId="0" fontId="41" fillId="0" borderId="1" xfId="0" applyFont="1" applyFill="1" applyBorder="1" applyAlignment="1">
      <alignment horizontal="center" vertical="center"/>
    </xf>
    <xf numFmtId="178" fontId="41" fillId="0" borderId="1" xfId="0" applyNumberFormat="1" applyFont="1" applyFill="1" applyBorder="1" applyAlignment="1">
      <alignment horizontal="right" vertical="center" wrapText="1"/>
    </xf>
    <xf numFmtId="49" fontId="28" fillId="3" borderId="11" xfId="0" applyNumberFormat="1" applyFont="1" applyFill="1" applyBorder="1" applyAlignment="1">
      <alignment horizontal="left" vertical="center"/>
    </xf>
    <xf numFmtId="49" fontId="28" fillId="4" borderId="11" xfId="0" applyNumberFormat="1" applyFont="1" applyFill="1" applyBorder="1" applyAlignment="1">
      <alignment horizontal="left" vertical="center"/>
    </xf>
    <xf numFmtId="49" fontId="28" fillId="5" borderId="11" xfId="0" applyNumberFormat="1" applyFont="1" applyFill="1" applyBorder="1" applyAlignment="1">
      <alignment horizontal="left" vertical="center"/>
    </xf>
    <xf numFmtId="178" fontId="3" fillId="0" borderId="1" xfId="0" applyNumberFormat="1" applyFont="1" applyFill="1" applyBorder="1" applyAlignment="1">
      <alignment horizontal="right" vertical="center" wrapText="1"/>
    </xf>
    <xf numFmtId="49" fontId="28" fillId="5" borderId="12" xfId="0" applyNumberFormat="1" applyFont="1" applyFill="1" applyBorder="1" applyAlignment="1">
      <alignment horizontal="left" vertical="center"/>
    </xf>
    <xf numFmtId="49" fontId="28" fillId="4" borderId="12" xfId="0" applyNumberFormat="1" applyFont="1" applyFill="1" applyBorder="1" applyAlignment="1">
      <alignment horizontal="left" vertical="center"/>
    </xf>
    <xf numFmtId="0" fontId="3" fillId="0" borderId="1" xfId="0" applyFont="1" applyFill="1" applyBorder="1" applyAlignment="1">
      <alignment vertical="center"/>
    </xf>
    <xf numFmtId="178" fontId="3" fillId="6" borderId="1" xfId="0" applyNumberFormat="1" applyFont="1" applyFill="1" applyBorder="1" applyAlignment="1">
      <alignment horizontal="right" vertical="center" wrapText="1"/>
    </xf>
    <xf numFmtId="49" fontId="28" fillId="3" borderId="12" xfId="0" applyNumberFormat="1" applyFont="1" applyFill="1" applyBorder="1" applyAlignment="1">
      <alignment horizontal="left" vertical="center"/>
    </xf>
    <xf numFmtId="0" fontId="29" fillId="5" borderId="6" xfId="0" applyFont="1" applyFill="1" applyBorder="1" applyAlignment="1">
      <alignment vertical="center"/>
    </xf>
    <xf numFmtId="49" fontId="58" fillId="5" borderId="12" xfId="0" applyNumberFormat="1" applyFont="1" applyFill="1" applyBorder="1" applyAlignment="1">
      <alignment horizontal="left" vertical="center"/>
    </xf>
    <xf numFmtId="0" fontId="28" fillId="5" borderId="0" xfId="0" applyFont="1" applyFill="1" applyBorder="1" applyAlignment="1"/>
    <xf numFmtId="0" fontId="15" fillId="0" borderId="0" xfId="67" applyFont="1" applyFill="1" applyAlignment="1">
      <alignment horizontal="center" vertical="center"/>
    </xf>
    <xf numFmtId="0" fontId="0" fillId="0" borderId="0" xfId="67" applyFont="1" applyFill="1" applyAlignment="1">
      <alignment horizontal="right" vertical="center"/>
    </xf>
    <xf numFmtId="0" fontId="22" fillId="0" borderId="0" xfId="67" applyFont="1" applyFill="1" applyAlignment="1">
      <alignment vertical="center"/>
    </xf>
    <xf numFmtId="0" fontId="0" fillId="0" borderId="0" xfId="71" applyFont="1" applyFill="1" applyAlignment="1"/>
    <xf numFmtId="0" fontId="0" fillId="0" borderId="0" xfId="67" applyFont="1" applyFill="1"/>
    <xf numFmtId="0" fontId="15" fillId="0" borderId="0" xfId="67" applyFont="1" applyFill="1" applyAlignment="1">
      <alignment horizontal="center" vertical="center" wrapText="1"/>
    </xf>
    <xf numFmtId="0" fontId="0" fillId="0" borderId="0" xfId="64" applyNumberFormat="1" applyFont="1" applyFill="1" applyAlignment="1" applyProtection="1">
      <alignment horizontal="right" vertical="center"/>
    </xf>
    <xf numFmtId="0" fontId="0" fillId="0" borderId="0" xfId="67" applyFont="1" applyFill="1" applyAlignment="1" applyProtection="1">
      <alignment horizontal="right" vertical="center"/>
      <protection locked="0"/>
    </xf>
    <xf numFmtId="0" fontId="22" fillId="0" borderId="0" xfId="67" applyFont="1" applyFill="1" applyAlignment="1" applyProtection="1">
      <alignment vertical="center"/>
      <protection locked="0"/>
    </xf>
    <xf numFmtId="0" fontId="22" fillId="0" borderId="1" xfId="67" applyFont="1" applyFill="1" applyBorder="1" applyAlignment="1">
      <alignment vertical="center"/>
    </xf>
    <xf numFmtId="0" fontId="23" fillId="0" borderId="1" xfId="77" applyFont="1" applyFill="1" applyBorder="1" applyAlignment="1">
      <alignment horizontal="left" vertical="center" indent="1"/>
    </xf>
    <xf numFmtId="0" fontId="23" fillId="0" borderId="1" xfId="77" applyFont="1" applyFill="1" applyBorder="1" applyAlignment="1">
      <alignment horizontal="right" vertical="center" wrapText="1"/>
    </xf>
    <xf numFmtId="0" fontId="23" fillId="0" borderId="1" xfId="77" applyFont="1" applyFill="1" applyBorder="1" applyAlignment="1">
      <alignment vertical="center"/>
    </xf>
    <xf numFmtId="0" fontId="39" fillId="0" borderId="8" xfId="78" applyFont="1" applyFill="1" applyBorder="1" applyAlignment="1">
      <alignment horizontal="left"/>
    </xf>
    <xf numFmtId="0" fontId="39" fillId="0" borderId="0" xfId="78" applyFont="1" applyFill="1" applyBorder="1" applyAlignment="1">
      <alignment horizontal="left"/>
    </xf>
    <xf numFmtId="178" fontId="0" fillId="0" borderId="0" xfId="67" applyNumberFormat="1" applyFont="1" applyFill="1"/>
    <xf numFmtId="0" fontId="44" fillId="0" borderId="0" xfId="64" applyFont="1" applyFill="1" applyAlignment="1">
      <alignment horizontal="left" vertical="center"/>
    </xf>
    <xf numFmtId="0" fontId="45" fillId="0" borderId="0" xfId="64" applyFont="1" applyFill="1" applyAlignment="1">
      <alignment horizontal="left" vertical="center"/>
    </xf>
    <xf numFmtId="0" fontId="15" fillId="0" borderId="0" xfId="64" applyNumberFormat="1" applyFont="1" applyFill="1" applyAlignment="1" applyProtection="1">
      <alignment horizontal="center" vertical="center" wrapText="1"/>
    </xf>
    <xf numFmtId="0" fontId="15" fillId="0" borderId="0" xfId="64" applyNumberFormat="1" applyFont="1" applyFill="1" applyAlignment="1" applyProtection="1">
      <alignment horizontal="center" vertical="center"/>
    </xf>
    <xf numFmtId="0" fontId="0" fillId="0" borderId="9" xfId="64" applyNumberFormat="1" applyFont="1" applyFill="1" applyBorder="1" applyAlignment="1" applyProtection="1">
      <alignment horizontal="right" vertical="center"/>
    </xf>
    <xf numFmtId="0" fontId="22" fillId="0" borderId="1" xfId="0" applyNumberFormat="1" applyFont="1" applyFill="1" applyBorder="1" applyAlignment="1" applyProtection="1">
      <alignment horizontal="left" vertical="center"/>
    </xf>
    <xf numFmtId="179" fontId="22" fillId="0" borderId="1" xfId="0" applyNumberFormat="1" applyFont="1" applyFill="1" applyBorder="1" applyAlignment="1" applyProtection="1">
      <alignment horizontal="left" vertical="center"/>
    </xf>
    <xf numFmtId="0" fontId="59" fillId="0" borderId="0" xfId="64" applyFont="1" applyFill="1"/>
    <xf numFmtId="186" fontId="22" fillId="0" borderId="1" xfId="80" applyNumberFormat="1" applyFont="1" applyFill="1" applyBorder="1" applyAlignment="1">
      <alignment horizontal="right" vertical="center" wrapText="1"/>
    </xf>
    <xf numFmtId="0" fontId="23" fillId="0" borderId="0" xfId="64" applyFont="1" applyFill="1" applyBorder="1"/>
    <xf numFmtId="179" fontId="23" fillId="0" borderId="1" xfId="0" applyNumberFormat="1" applyFont="1" applyFill="1" applyBorder="1" applyAlignment="1" applyProtection="1">
      <alignment horizontal="center" vertical="center"/>
    </xf>
    <xf numFmtId="0" fontId="0" fillId="0" borderId="1" xfId="64" applyFont="1" applyFill="1" applyBorder="1"/>
    <xf numFmtId="4" fontId="60" fillId="0" borderId="13" xfId="0" applyNumberFormat="1" applyFont="1" applyFill="1" applyBorder="1" applyAlignment="1">
      <alignment horizontal="right" vertical="center"/>
    </xf>
    <xf numFmtId="186" fontId="0" fillId="0" borderId="0" xfId="64" applyNumberFormat="1" applyFont="1" applyFill="1"/>
    <xf numFmtId="0" fontId="23" fillId="0" borderId="0" xfId="67" applyFont="1" applyFill="1"/>
    <xf numFmtId="0" fontId="23" fillId="0" borderId="0" xfId="0" applyFont="1" applyFill="1" applyAlignment="1">
      <alignment vertical="center"/>
    </xf>
    <xf numFmtId="0" fontId="15" fillId="0" borderId="0" xfId="67" applyFont="1" applyFill="1" applyAlignment="1" applyProtection="1">
      <alignment horizontal="center" vertical="center" wrapText="1"/>
      <protection locked="0"/>
    </xf>
    <xf numFmtId="0" fontId="15" fillId="0" borderId="0" xfId="67" applyFont="1" applyFill="1" applyAlignment="1" applyProtection="1">
      <alignment horizontal="center" vertical="center"/>
      <protection locked="0"/>
    </xf>
    <xf numFmtId="0" fontId="22" fillId="0" borderId="3" xfId="67" applyFont="1" applyFill="1" applyBorder="1" applyAlignment="1">
      <alignment horizontal="center" vertical="center"/>
    </xf>
    <xf numFmtId="0" fontId="22" fillId="0" borderId="1" xfId="67" applyFont="1" applyFill="1" applyBorder="1" applyAlignment="1">
      <alignment horizontal="center" vertical="center" wrapText="1"/>
    </xf>
    <xf numFmtId="0" fontId="23" fillId="0" borderId="1" xfId="67" applyFont="1" applyFill="1" applyBorder="1" applyAlignment="1" applyProtection="1">
      <alignment vertical="center"/>
      <protection locked="0"/>
    </xf>
    <xf numFmtId="178" fontId="23" fillId="0" borderId="1" xfId="67" applyNumberFormat="1" applyFont="1" applyFill="1" applyBorder="1" applyAlignment="1">
      <alignment vertical="center"/>
    </xf>
    <xf numFmtId="178" fontId="23" fillId="0" borderId="1" xfId="67" applyNumberFormat="1" applyFont="1" applyFill="1" applyBorder="1" applyAlignment="1" applyProtection="1">
      <alignment vertical="center"/>
      <protection locked="0"/>
    </xf>
    <xf numFmtId="0" fontId="23" fillId="0" borderId="1" xfId="46" applyNumberFormat="1" applyFont="1" applyFill="1" applyBorder="1" applyAlignment="1" applyProtection="1">
      <alignment vertical="center"/>
    </xf>
    <xf numFmtId="0" fontId="23" fillId="0" borderId="1" xfId="67" applyFont="1" applyFill="1" applyBorder="1" applyAlignment="1">
      <alignment vertical="center"/>
    </xf>
    <xf numFmtId="0" fontId="23" fillId="0" borderId="0" xfId="71" applyFont="1" applyFill="1" applyAlignment="1"/>
    <xf numFmtId="0" fontId="23" fillId="0" borderId="0" xfId="67" applyFont="1" applyFill="1" applyAlignment="1" applyProtection="1">
      <alignment vertical="center"/>
      <protection locked="0"/>
    </xf>
    <xf numFmtId="0" fontId="23" fillId="0" borderId="0" xfId="67" applyFont="1" applyFill="1" applyAlignment="1">
      <alignment horizontal="left" vertical="top" wrapText="1"/>
    </xf>
    <xf numFmtId="0" fontId="61" fillId="0" borderId="0" xfId="0" applyFont="1" applyAlignment="1">
      <alignment horizontal="center" vertical="center"/>
    </xf>
    <xf numFmtId="0" fontId="62" fillId="0" borderId="0" xfId="0" applyFont="1" applyAlignment="1">
      <alignment horizontal="center" vertical="center"/>
    </xf>
    <xf numFmtId="0" fontId="61" fillId="0" borderId="1" xfId="0" applyFont="1" applyBorder="1" applyAlignment="1">
      <alignment horizontal="center" vertical="center"/>
    </xf>
    <xf numFmtId="0" fontId="61" fillId="0" borderId="1" xfId="0" applyFont="1" applyBorder="1" applyAlignment="1">
      <alignment horizontal="center" vertical="center" wrapText="1"/>
    </xf>
    <xf numFmtId="0" fontId="63" fillId="0" borderId="2" xfId="0" applyFont="1" applyBorder="1" applyAlignment="1">
      <alignment horizontal="center" vertical="center"/>
    </xf>
    <xf numFmtId="0" fontId="62" fillId="0" borderId="1" xfId="0" applyFont="1" applyBorder="1" applyAlignment="1">
      <alignment horizontal="center" vertical="center"/>
    </xf>
    <xf numFmtId="0" fontId="63" fillId="0" borderId="4" xfId="0" applyFont="1" applyBorder="1" applyAlignment="1">
      <alignment horizontal="center" vertical="center"/>
    </xf>
    <xf numFmtId="0" fontId="63" fillId="0" borderId="3" xfId="0" applyFont="1" applyBorder="1" applyAlignment="1">
      <alignment horizontal="center" vertical="center"/>
    </xf>
    <xf numFmtId="0" fontId="64" fillId="0" borderId="1" xfId="0" applyFont="1" applyBorder="1" applyAlignment="1">
      <alignment horizontal="center" vertical="center"/>
    </xf>
    <xf numFmtId="0" fontId="63" fillId="0" borderId="1" xfId="0" applyFont="1" applyBorder="1" applyAlignment="1">
      <alignment horizontal="center" vertical="center"/>
    </xf>
    <xf numFmtId="0" fontId="65" fillId="0" borderId="0" xfId="0" applyFont="1" applyAlignment="1">
      <alignment horizontal="center" vertical="center" wrapText="1"/>
    </xf>
    <xf numFmtId="0" fontId="66" fillId="0" borderId="0" xfId="0" applyFont="1" applyAlignment="1">
      <alignment horizontal="center" vertical="center"/>
    </xf>
  </cellXfs>
  <cellStyles count="8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_社保基金预算报人大建议表样 2 2 3" xfId="11"/>
    <cellStyle name="百分比" xfId="12" builtinId="5"/>
    <cellStyle name="常规_2014年全省及省级财政收支执行及2015年预算草案表（20150123，自用稿）" xfId="13"/>
    <cellStyle name="常规 35" xfId="14"/>
    <cellStyle name="已访问的超链接" xfId="15" builtinId="9"/>
    <cellStyle name="注释" xfId="16" builtinId="10"/>
    <cellStyle name="60% - 强调文字颜色 2" xfId="17" builtinId="36"/>
    <cellStyle name="标题 4" xfId="18" builtinId="19"/>
    <cellStyle name="警告文本" xfId="19" builtinId="11"/>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常规_国有资本经营预算表样 2" xfId="30"/>
    <cellStyle name="强调文字颜色 2" xfId="31" builtinId="33"/>
    <cellStyle name="常规_2015年全省及省级财政收支执行及2016年预算草案表（20160120）企业处修改 2" xfId="32"/>
    <cellStyle name="20% - 强调文字颜色 6" xfId="33" builtinId="50"/>
    <cellStyle name="链接单元格" xfId="34" builtinId="24"/>
    <cellStyle name="汇总" xfId="35" builtinId="25"/>
    <cellStyle name="好" xfId="36" builtinId="26"/>
    <cellStyle name="适中" xfId="37" builtinId="28"/>
    <cellStyle name="20% - 强调文字颜色 5" xfId="38" builtinId="46"/>
    <cellStyle name="强调文字颜色 1" xfId="39" builtinId="29"/>
    <cellStyle name="20% - 强调文字颜色 1" xfId="40" builtinId="30"/>
    <cellStyle name="常规_国资决算以及执行情况0712 2 2 2" xfId="41"/>
    <cellStyle name="40% - 强调文字颜色 1" xfId="42" builtinId="31"/>
    <cellStyle name="常规 38" xfId="43"/>
    <cellStyle name="20% - 强调文字颜色 2" xfId="44" builtinId="34"/>
    <cellStyle name="40% - 强调文字颜色 2" xfId="45" builtinId="35"/>
    <cellStyle name="常规_录入表" xfId="46"/>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常规_国资决算以及执行情况0712 2 2" xfId="52"/>
    <cellStyle name="40% - 强调文字颜色 5" xfId="53" builtinId="47"/>
    <cellStyle name="60% - 强调文字颜色 5" xfId="54" builtinId="48"/>
    <cellStyle name="强调文字颜色 6" xfId="55" builtinId="49"/>
    <cellStyle name="40% - 强调文字颜色 6" xfId="56" builtinId="51"/>
    <cellStyle name="60% - 强调文字颜色 6" xfId="57" builtinId="52"/>
    <cellStyle name="常规_社保基金预算报人大建议表样 2" xfId="58"/>
    <cellStyle name="常规 47 4 2" xfId="59"/>
    <cellStyle name="常规_省级科预算草案表1.14 2" xfId="60"/>
    <cellStyle name="常规 28 2 2" xfId="61"/>
    <cellStyle name="常规 2 4 2" xfId="62"/>
    <cellStyle name="常规_省级科预算草案表1.14 2 2" xfId="63"/>
    <cellStyle name="常规 26 2 2" xfId="64"/>
    <cellStyle name="常规 28 2" xfId="65"/>
    <cellStyle name="常规 10 4 3 7" xfId="66"/>
    <cellStyle name="常规 10 4 3" xfId="67"/>
    <cellStyle name="常规 35_2020支出预算表(以此为准)2" xfId="68"/>
    <cellStyle name="常规_Sheet1_3" xfId="69"/>
    <cellStyle name="常规_四川省2019年财政预算（草案）（样表，稿二）" xfId="70"/>
    <cellStyle name="常规_2001年预算：预算收入及财力（12月21日上午定案表）" xfId="71"/>
    <cellStyle name="常规 2_省级科预算草案表1.14 2" xfId="72"/>
    <cellStyle name="常规_一般性转移支付" xfId="73"/>
    <cellStyle name="常规_2014年全省及省级财政收支执行及2015年预算草案表（20150123，自用稿） 2 2" xfId="74"/>
    <cellStyle name="常规_国有资本经营预算表样 2 2" xfId="75"/>
    <cellStyle name="常规 10 6" xfId="76"/>
    <cellStyle name="常规_200704(第一稿）" xfId="77"/>
    <cellStyle name="常规_(陈诚修改稿)2006年全省及省级财政决算及07年预算执行情况表(A4 留底自用)" xfId="78"/>
    <cellStyle name="常规_(陈诚修改稿)2006年全省及省级财政决算及07年预算执行情况表(A4 留底自用) 2 2 2 2" xfId="79"/>
    <cellStyle name="常规_(陈诚修改稿)2006年全省及省级财政决算及07年预算执行情况表(A4 留底自用) 2" xfId="80"/>
    <cellStyle name="常规_基金分析表(99.3)" xfId="81"/>
    <cellStyle name="常规 47" xfId="82"/>
    <cellStyle name="常规_2015年全省及省级财政收支执行及2016年预算草案表（20160120）企业处修改" xfId="83"/>
    <cellStyle name="常规_(陈诚修改稿)2006年全省及省级财政决算及07年预算执行情况表(A4 留底自用) 2 2 2" xfId="84"/>
    <cellStyle name="常规 10 2" xfId="85"/>
    <cellStyle name="常规 48" xfId="86"/>
    <cellStyle name="常规 3" xfId="87"/>
  </cellStyles>
  <dxfs count="1">
    <dxf>
      <fill>
        <patternFill patternType="solid">
          <bgColor rgb="FFFF9900"/>
        </patternFill>
      </fill>
    </dxf>
  </dxfs>
  <tableStyles count="0" defaultTableStyle="TableStyleMedium2"/>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54.xml"/><Relationship Id="rId98" Type="http://schemas.openxmlformats.org/officeDocument/2006/relationships/externalLink" Target="externalLinks/externalLink53.xml"/><Relationship Id="rId97" Type="http://schemas.openxmlformats.org/officeDocument/2006/relationships/externalLink" Target="externalLinks/externalLink52.xml"/><Relationship Id="rId96" Type="http://schemas.openxmlformats.org/officeDocument/2006/relationships/externalLink" Target="externalLinks/externalLink51.xml"/><Relationship Id="rId95" Type="http://schemas.openxmlformats.org/officeDocument/2006/relationships/externalLink" Target="externalLinks/externalLink50.xml"/><Relationship Id="rId94" Type="http://schemas.openxmlformats.org/officeDocument/2006/relationships/externalLink" Target="externalLinks/externalLink49.xml"/><Relationship Id="rId93" Type="http://schemas.openxmlformats.org/officeDocument/2006/relationships/externalLink" Target="externalLinks/externalLink48.xml"/><Relationship Id="rId92" Type="http://schemas.openxmlformats.org/officeDocument/2006/relationships/externalLink" Target="externalLinks/externalLink47.xml"/><Relationship Id="rId91" Type="http://schemas.openxmlformats.org/officeDocument/2006/relationships/externalLink" Target="externalLinks/externalLink46.xml"/><Relationship Id="rId90" Type="http://schemas.openxmlformats.org/officeDocument/2006/relationships/externalLink" Target="externalLinks/externalLink45.xml"/><Relationship Id="rId9" Type="http://schemas.openxmlformats.org/officeDocument/2006/relationships/worksheet" Target="worksheets/sheet9.xml"/><Relationship Id="rId89" Type="http://schemas.openxmlformats.org/officeDocument/2006/relationships/externalLink" Target="externalLinks/externalLink44.xml"/><Relationship Id="rId88" Type="http://schemas.openxmlformats.org/officeDocument/2006/relationships/externalLink" Target="externalLinks/externalLink43.xml"/><Relationship Id="rId87" Type="http://schemas.openxmlformats.org/officeDocument/2006/relationships/externalLink" Target="externalLinks/externalLink42.xml"/><Relationship Id="rId86" Type="http://schemas.openxmlformats.org/officeDocument/2006/relationships/externalLink" Target="externalLinks/externalLink41.xml"/><Relationship Id="rId85" Type="http://schemas.openxmlformats.org/officeDocument/2006/relationships/externalLink" Target="externalLinks/externalLink40.xml"/><Relationship Id="rId84" Type="http://schemas.openxmlformats.org/officeDocument/2006/relationships/externalLink" Target="externalLinks/externalLink39.xml"/><Relationship Id="rId83" Type="http://schemas.openxmlformats.org/officeDocument/2006/relationships/externalLink" Target="externalLinks/externalLink38.xml"/><Relationship Id="rId82" Type="http://schemas.openxmlformats.org/officeDocument/2006/relationships/externalLink" Target="externalLinks/externalLink37.xml"/><Relationship Id="rId81" Type="http://schemas.openxmlformats.org/officeDocument/2006/relationships/externalLink" Target="externalLinks/externalLink36.xml"/><Relationship Id="rId80" Type="http://schemas.openxmlformats.org/officeDocument/2006/relationships/externalLink" Target="externalLinks/externalLink35.xml"/><Relationship Id="rId8" Type="http://schemas.openxmlformats.org/officeDocument/2006/relationships/worksheet" Target="worksheets/sheet8.xml"/><Relationship Id="rId79" Type="http://schemas.openxmlformats.org/officeDocument/2006/relationships/externalLink" Target="externalLinks/externalLink34.xml"/><Relationship Id="rId78" Type="http://schemas.openxmlformats.org/officeDocument/2006/relationships/externalLink" Target="externalLinks/externalLink33.xml"/><Relationship Id="rId77" Type="http://schemas.openxmlformats.org/officeDocument/2006/relationships/externalLink" Target="externalLinks/externalLink32.xml"/><Relationship Id="rId76" Type="http://schemas.openxmlformats.org/officeDocument/2006/relationships/externalLink" Target="externalLinks/externalLink31.xml"/><Relationship Id="rId75" Type="http://schemas.openxmlformats.org/officeDocument/2006/relationships/externalLink" Target="externalLinks/externalLink30.xml"/><Relationship Id="rId74" Type="http://schemas.openxmlformats.org/officeDocument/2006/relationships/externalLink" Target="externalLinks/externalLink29.xml"/><Relationship Id="rId73" Type="http://schemas.openxmlformats.org/officeDocument/2006/relationships/externalLink" Target="externalLinks/externalLink28.xml"/><Relationship Id="rId72" Type="http://schemas.openxmlformats.org/officeDocument/2006/relationships/externalLink" Target="externalLinks/externalLink27.xml"/><Relationship Id="rId71" Type="http://schemas.openxmlformats.org/officeDocument/2006/relationships/externalLink" Target="externalLinks/externalLink26.xml"/><Relationship Id="rId70" Type="http://schemas.openxmlformats.org/officeDocument/2006/relationships/externalLink" Target="externalLinks/externalLink25.xml"/><Relationship Id="rId7" Type="http://schemas.openxmlformats.org/officeDocument/2006/relationships/worksheet" Target="worksheets/sheet7.xml"/><Relationship Id="rId69" Type="http://schemas.openxmlformats.org/officeDocument/2006/relationships/externalLink" Target="externalLinks/externalLink24.xml"/><Relationship Id="rId68" Type="http://schemas.openxmlformats.org/officeDocument/2006/relationships/externalLink" Target="externalLinks/externalLink23.xml"/><Relationship Id="rId67" Type="http://schemas.openxmlformats.org/officeDocument/2006/relationships/externalLink" Target="externalLinks/externalLink22.xml"/><Relationship Id="rId66" Type="http://schemas.openxmlformats.org/officeDocument/2006/relationships/externalLink" Target="externalLinks/externalLink21.xml"/><Relationship Id="rId65" Type="http://schemas.openxmlformats.org/officeDocument/2006/relationships/externalLink" Target="externalLinks/externalLink20.xml"/><Relationship Id="rId64" Type="http://schemas.openxmlformats.org/officeDocument/2006/relationships/externalLink" Target="externalLinks/externalLink19.xml"/><Relationship Id="rId63" Type="http://schemas.openxmlformats.org/officeDocument/2006/relationships/externalLink" Target="externalLinks/externalLink18.xml"/><Relationship Id="rId62" Type="http://schemas.openxmlformats.org/officeDocument/2006/relationships/externalLink" Target="externalLinks/externalLink17.xml"/><Relationship Id="rId61" Type="http://schemas.openxmlformats.org/officeDocument/2006/relationships/externalLink" Target="externalLinks/externalLink16.xml"/><Relationship Id="rId60" Type="http://schemas.openxmlformats.org/officeDocument/2006/relationships/externalLink" Target="externalLinks/externalLink15.xml"/><Relationship Id="rId6" Type="http://schemas.openxmlformats.org/officeDocument/2006/relationships/worksheet" Target="worksheets/sheet6.xml"/><Relationship Id="rId59" Type="http://schemas.openxmlformats.org/officeDocument/2006/relationships/externalLink" Target="externalLinks/externalLink14.xml"/><Relationship Id="rId58" Type="http://schemas.openxmlformats.org/officeDocument/2006/relationships/externalLink" Target="externalLinks/externalLink13.xml"/><Relationship Id="rId57" Type="http://schemas.openxmlformats.org/officeDocument/2006/relationships/externalLink" Target="externalLinks/externalLink12.xml"/><Relationship Id="rId56" Type="http://schemas.openxmlformats.org/officeDocument/2006/relationships/externalLink" Target="externalLinks/externalLink11.xml"/><Relationship Id="rId55" Type="http://schemas.openxmlformats.org/officeDocument/2006/relationships/externalLink" Target="externalLinks/externalLink10.xml"/><Relationship Id="rId54" Type="http://schemas.openxmlformats.org/officeDocument/2006/relationships/externalLink" Target="externalLinks/externalLink9.xml"/><Relationship Id="rId53" Type="http://schemas.openxmlformats.org/officeDocument/2006/relationships/externalLink" Target="externalLinks/externalLink8.xml"/><Relationship Id="rId52" Type="http://schemas.openxmlformats.org/officeDocument/2006/relationships/externalLink" Target="externalLinks/externalLink7.xml"/><Relationship Id="rId51" Type="http://schemas.openxmlformats.org/officeDocument/2006/relationships/externalLink" Target="externalLinks/externalLink6.xml"/><Relationship Id="rId50" Type="http://schemas.openxmlformats.org/officeDocument/2006/relationships/externalLink" Target="externalLinks/externalLink5.xml"/><Relationship Id="rId5" Type="http://schemas.openxmlformats.org/officeDocument/2006/relationships/worksheet" Target="worksheets/sheet5.xml"/><Relationship Id="rId49" Type="http://schemas.openxmlformats.org/officeDocument/2006/relationships/externalLink" Target="externalLinks/externalLink4.xml"/><Relationship Id="rId48" Type="http://schemas.openxmlformats.org/officeDocument/2006/relationships/externalLink" Target="externalLinks/externalLink3.xml"/><Relationship Id="rId47" Type="http://schemas.openxmlformats.org/officeDocument/2006/relationships/externalLink" Target="externalLinks/externalLink2.xml"/><Relationship Id="rId46" Type="http://schemas.openxmlformats.org/officeDocument/2006/relationships/externalLink" Target="externalLinks/externalLink1.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7" Type="http://schemas.openxmlformats.org/officeDocument/2006/relationships/sharedStrings" Target="sharedStrings.xml"/><Relationship Id="rId106" Type="http://schemas.openxmlformats.org/officeDocument/2006/relationships/styles" Target="styles.xml"/><Relationship Id="rId105" Type="http://schemas.openxmlformats.org/officeDocument/2006/relationships/theme" Target="theme/theme1.xml"/><Relationship Id="rId104" Type="http://schemas.openxmlformats.org/officeDocument/2006/relationships/externalLink" Target="externalLinks/externalLink59.xml"/><Relationship Id="rId103" Type="http://schemas.openxmlformats.org/officeDocument/2006/relationships/externalLink" Target="externalLinks/externalLink58.xml"/><Relationship Id="rId102" Type="http://schemas.openxmlformats.org/officeDocument/2006/relationships/externalLink" Target="externalLinks/externalLink57.xml"/><Relationship Id="rId101" Type="http://schemas.openxmlformats.org/officeDocument/2006/relationships/externalLink" Target="externalLinks/externalLink56.xml"/><Relationship Id="rId100" Type="http://schemas.openxmlformats.org/officeDocument/2006/relationships/externalLink" Target="externalLinks/externalLink55.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I:\Documents%20and%20Settings\Administrator\Local%20Settings\Temporary%20Internet%20Files\Content.IE5\4DWRWNSJ\&#26356;&#27491;&#21518;\&#30465;&#21457;2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5.&#38472;&#38639;\20210112-\20210112-\C:\Users\Administrator\Desktop\20210112-\2022&#24180;&#39044;&#31639;1.12\&#39044;&#23457;&#34920;&#26684;\&#24247;&#24936;&#24037;&#20316;&#36164;&#26009;\2018&#24180;\1-6&#26376;&#22269;&#36164;&#25191;&#34892;&#24773;&#20917;\0718\JS\js2000\2000&#24180;&#24066;&#24030;&#19978;&#25253;&#24635;&#20915;&#31639;&#25991;&#20214;&#22841;\2000&#24180;&#36130;"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Documents%20and%20Settings\Administrator\Local%20Settings\Temporary%20Internet%20Files\Content.IE5\0DAB481O\2016&#24180;&#31038;&#20445;&#22522;&#37329;&#25910;&#25903;&#25191;&#34892;&#2145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6.&#30465;&#32423;&#31185;\&#25919;&#24220;&#39044;&#31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Users\Administrator\Desktop\20210112-\2022&#24180;&#39044;&#31639;1.12\&#39044;&#23457;&#34920;&#26684;\&#24247;&#24936;&#24037;&#20316;&#36164;&#26009;\2018&#24180;\1-6&#26376;&#22269;&#36164;&#25191;&#34892;&#24773;&#20917;\0718\JS\js2000\2000&#24180;&#24066;&#24030;&#19978;&#25253;&#24635;&#20915;&#31639;&#25991;&#20214;&#22841;"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aacde\WINDOWS\!gzq\2001\08&#20915;&#31639;&#36164;&#26009;&#21367;\2001&#24180;&#39044;&#31639;&#22806;&#20915;&#31639;\2001&#24180;&#30465;&#26412;&#32423;&#39044;&#31639;&#22806;&#20915;&#31639;&#65288;&#24635;"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Z:\JS\js2000\2000&#24180;&#24066;&#24030;&#19978;&#25253;&#24635;&#20915;&#31639;&#25991;&#20214;&#22841;\2000&#24180;&#36130;&#25919;&#24635;&#20915;&#31639;\6004&#28074;&#22478;&#21306;.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35874;&#20891;\2016&#24180;&#39044;&#31639;&#25191;&#34892;2017&#24180;&#39044;&#31639;&#33609;&#26696;&#34920;&#20876;&#65288;&#27491;&#24335;&#19978;&#20250;&#65289;\2016&#24180;&#31038;&#20445;&#22522;&#37329;&#25910;&#25903;&#25191;&#34892;&#21450;2017&#24180;&#39044;&#31639;&#33609;&#26696;&#34920;&#65288;&#39044;&#31639;&#22788;"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1&#20195;&#32534;&#39044;&#31639;\01&#24180;&#21021;&#39044;&#31639;\2019&#24180;\&#23450;&#31295;\2016&#24180;1-10&#26376;&#35843;&#25972;&#39044;&#31639;\JS\js2000\2000&#24180;&#24066;&#24030;&#19978;&#25253;&#24635;&#20915;&#31639;&#25991;&#20214;&#22841;\2000&#24180;&#36130;&#25919;&#24635;&#20915;&#31639;\6004&#28074;&#22478;&#2130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I:\Documents%20and%20Settings\Administrator\Local%20Settings\Temporary%20Internet%20Files\Content.IE5\4DWRWNSJ\&#26356;&#27491;&#21518;\&#30465;&#21457;2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Users\Administrator\Desktop\&#26032;&#24314;&#25991;&#20214;&#22841;\&#24247;&#24936;&#24037;&#20316;&#36164;&#26009;\2018&#24180;\1-6&#26376;&#22269;&#36164;&#25191;&#34892;&#24773;&#20917;\0718\JS\js2000\2000&#24180;&#24066;&#24030;&#19978;&#25253;&#24635;&#20915;&#31639;&#25991;&#20214;&#22841;\2000&#24180;&#36130;&#25919;&#24635;&#20915;&#31639;\6004&#28074;&#22478;&#21306;.xl"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JS\js2000\2000&#24180;&#24066;&#24030;&#19978;&#25253;&#24635;&#20915;&#31639;&#25991;&#20214;&#22841;\2000&#24180;&#36130;&#25919;&#24635;&#20915;&#31639;\6004&#28074;&#22478;&#21306;.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aacde\WINDOWS\!gzq\2001\08&#20915;&#31639;&#36164;&#26009;&#21367;\2001&#24180;&#39044;&#31639;&#22806;&#20915;&#31639;\2001&#24180;&#30465;&#26412;&#32423;&#39044;&#31639;&#22806;&#20915;&#31639;&#65288;&#24635;&#34920;&#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001&#39044;&#31639;&#32534;&#21046;&#25991;&#20214;&#22841;\2019&#24180;\014-&#39044;&#31639;&#33609;&#26696;&#34920;&#12289;&#25253;&#21578;-&#25552;&#20379;&#32508;&#21512;&#31185;\&#27827;&#23736;&#21457;&#36865;\2016&#24180;1-10&#26376;&#35843;&#25972;&#39044;&#31639;\JS\js2000\2000&#24180;&#24066;&#24030;&#19978;&#25253;&#24635;&#20915;&#31639;&#25991;&#20214;&#22841;\2000&#24180;&#36130;&#25919;&#24635;&#20915;&#31639;\6004&#28074;&#22478;&#21306;.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39044;&#31639;&#22788;(&#39532;&#65289;\2021&#24180;\&#24180;&#21021;&#39044;&#31639;\&#20154;&#20195;&#20250;&#25253;&#34920;\2021&#24180;&#25253;&#34920;\2020&#24180;&#27169;&#29256;&#19978;&#20462;&#25913;\&#27827;&#23736;&#21457;&#36865;\2016&#24180;1-10&#26376;&#35843;&#25972;&#39044;&#31639;\JS\js2000\2000&#24180;&#24066;&#24030;&#19978;&#25253;&#24635;&#20915;&#31639;&#25991;&#20214;&#22841;\2000&#24180;&#36130;&#25919;&#24635;&#20915;&#31639;\6004&#28074;&#22478;&#213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Users\Administrator\Desktop\&#39044;&#23457;&#34920;&#26684;\JS\js2000\2000&#24180;&#24066;&#24030;&#19978;&#25253;&#24635;&#20915;&#31639;&#25991;&#20214;&#22841;\2000&#24180;&#36130;&#25919;&#24635;&#20915;&#31639;\6004&#28074;&#22478;&#2130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Users\Administrator\Desktop\&#39044;&#23457;&#34920;&#26684;\aacde\WINDOWS\!gzq\2001\08&#20915;&#31639;&#36164;&#26009;&#21367;\2001&#24180;&#39044;&#31639;&#22806;&#20915;&#31639;\2001&#24180;&#30465;&#26412;&#32423;&#39044;&#31639;&#22806;&#20915;&#31639;&#65288;&#24635;&#34920;&#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Users\Administrator\Desktop\&#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Users\Administrator\Desktop\&#39044;&#23457;&#34920;&#26684;\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JS\js2000\2000&#24180;&#24066;&#24030;&#19978;&#25253;&#24635;&#20915;&#31639;&#25991;&#20214;&#22841;\2000&#24180;&#36130;&#25919;&#24635;&#20915;&#31639;\6004&#28074;&#22478;&#213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Documents%20and%20Settings\Administrator\Local%20Settings\Temporary%20Internet%20Files\Content.IE5\0DAB481O\2016&#24180;&#31038;&#20445;&#22522;&#37329;&#25910;&#25903;&#25191;"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Documents%20and%20Settings\Administrator\Local%20Settings\Temporary%20Internet%20Files\Content.IE5\0DAB481O\2016&#24180;&#31038;&#20445;&#22522;&#37329;&#25910;&#25903;&#25191;&#34892;"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JS\js2000\2000&#24180;&#24066;&#24030;&#19978;&#25253;&#24635;&#20915;&#31639;&#25991;&#20214;&#22841;\2000&#24180;&#36130;&#25919;&#24635;&#20915;&#31639;\6004&#28074;&#22478;&#21306;.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aacde\WINDOWS\!gzq\2001\08&#20915;&#31639;&#36164;&#26009;&#21367;\2001&#24180;&#39044;&#31639;&#22806;&#20915;&#31639;\2001&#24180;&#30465;&#26412;&#32423;&#39044;&#31639;&#22806;&#20915;&#31639;&#65288;&#24635;&#34920;&#6528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7827;&#23736;&#21457;&#36865;\2016&#24180;1-10&#26376;&#35843;&#25972;&#39044;&#31639;\JS\js2000\2000&#24180;&#24066;&#24030;&#19978;&#25253;&#24635;&#20915;&#31639;&#25991;&#20214;&#22841;\2000&#24180;&#36130;&#25919;&#24635;&#20915;&#31639;\6004&#28074;&#22478;&#21306;.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Documents%20and%20Settings\Administrator\Local%20Settings\Temporary%20Internet%20Files\Content.IE5\0DAB481O\2016&#24180;&#31038;&#20445;&#22522;&#37329;&#25910;&#25903;"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4247;&#24936;&#24037;&#20316;&#36164;&#26009;\2019&#24180;\2019&#24180;&#22269;&#36164;&#39044;&#31639;\&#21442;&#32771;&#36164;&#26009;\&#27827;&#23736;&#21457;&#36865;\2016&#24180;1-10&#26376;&#35843;&#25972;&#39044;&#31639;\JS\js2000\2000&#24180;&#24066;&#24030;&#19978;&#25253;&#24635;&#20915;&#31639;&#25991;&#20214;&#22841;\2000&#24180;&#36130;&#25919;&#24635;&#20915;&#31639;\6004&#28074;&#22478;&#21306;.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0210112-\2022&#24180;&#39044;&#31639;-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8.&#36164;&#20135;&#22788;\&#22269;&#36164;&#39044;&#31639;&#20844;&#24320;&#27169;&#26495;.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I:\2022&#24180;&#25919;&#24220;&#39044;&#31639;&#20844;&#24320;&#34920;(&#25913;&#6528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ome\user\Desktop\20220308\2022&#24180;3&#26376;\2022&#24180;3&#26376;&#31532;1&#21608;\20220302-&#21046;&#20316;&#39044;&#20915;&#31639;&#20844;&#24320;&#25805;&#20316;&#26679;&#34920;\02-&#25910;&#22788;&#23460;\5.&#38472;&#38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s>
    <sheetDataSet>
      <sheetData sheetId="0"/>
      <sheetData sheetId="1"/>
      <sheetData sheetId="2"/>
      <sheetData sheetId="3"/>
      <sheetData sheetId="4"/>
      <sheetData sheetId="5"/>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06省本级支出 "/>
      <sheetName val="11YS基本建设支出预算 "/>
      <sheetName val="13YS全省基金收入"/>
      <sheetName val="A01-1"/>
    </sheetNames>
    <sheetDataSet>
      <sheetData sheetId="0" refreshError="1"/>
      <sheetData sheetId="1" refreshError="1"/>
      <sheetData sheetId="2" refreshError="1"/>
      <sheetData sheetId="3"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本地区预算收入表"/>
      <sheetName val="本地区预算支出表"/>
      <sheetName val="本地区收支平衡表"/>
      <sheetName val="本级预算收入表"/>
      <sheetName val="本级预算支出表"/>
      <sheetName val="本级预算平衡表"/>
      <sheetName val="对下转移支付表"/>
      <sheetName val="Sheet1"/>
    </sheetNames>
    <sheetDataSet>
      <sheetData sheetId="0"/>
      <sheetData sheetId="1"/>
      <sheetData sheetId="2"/>
      <sheetData sheetId="3"/>
      <sheetData sheetId="4"/>
      <sheetData sheetId="5"/>
      <sheetData sheetId="6"/>
      <sheetData sheetId="7"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封面"/>
      <sheetName val="目录"/>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红原县2022年地方政府债务限额及余额预算情况表"/>
      <sheetName val="34.  红原县地方政府一般债务余额情况表"/>
      <sheetName val="35. 红原县地方政府专项债务余额情况表"/>
      <sheetName val="36.  红原县地方政府债券发行及还本付息情况表"/>
      <sheetName val="37.  红原县2022年本级地方政府专项债务表"/>
      <sheetName val="38.  红原县2022年本级新增政府债券项目实施"/>
      <sheetName val="39 . 红原县2022年地方政府债务限额提前下达情况表"/>
      <sheetName val="40.  红原县2022年年初新增地方政府债券资金安排表"/>
      <sheetName val="41-红原县2022年地方政府债务限额调整情况表"/>
      <sheetName val="42-红原县2022年限额调整地方政府债券资金安排表"/>
      <sheetName val="43.专项预算项目绩效目标申报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
  <sheetViews>
    <sheetView workbookViewId="0">
      <selection activeCell="A1" sqref="A1"/>
    </sheetView>
  </sheetViews>
  <sheetFormatPr defaultColWidth="9" defaultRowHeight="15.6" outlineLevelRow="2"/>
  <cols>
    <col min="1" max="1" width="123.125" customWidth="1"/>
  </cols>
  <sheetData>
    <row r="1" ht="159" customHeight="1" spans="1:9">
      <c r="A1" s="593" t="s">
        <v>0</v>
      </c>
      <c r="B1" s="110"/>
      <c r="C1" s="110"/>
      <c r="D1" s="110"/>
      <c r="E1" s="110"/>
      <c r="F1" s="110"/>
      <c r="G1" s="110"/>
      <c r="H1" s="110"/>
      <c r="I1" s="110"/>
    </row>
    <row r="2" ht="75" customHeight="1" spans="1:9">
      <c r="A2" s="594"/>
      <c r="B2" s="110"/>
      <c r="C2" s="110"/>
      <c r="D2" s="110"/>
      <c r="E2" s="110"/>
      <c r="F2" s="110"/>
      <c r="G2" s="110"/>
      <c r="H2" s="110"/>
      <c r="I2" s="110"/>
    </row>
    <row r="3" ht="75" customHeight="1" spans="1:1">
      <c r="A3" s="594"/>
    </row>
  </sheetData>
  <printOptions horizontalCentered="1"/>
  <pageMargins left="0.590277777777778" right="0.590277777777778" top="2.75555555555556" bottom="0.786805555555556" header="0.5" footer="0.5"/>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96"/>
  <sheetViews>
    <sheetView showGridLines="0" showZeros="0" view="pageBreakPreview" zoomScaleNormal="100" zoomScaleSheetLayoutView="100" workbookViewId="0">
      <selection activeCell="A2" sqref="A2:B2"/>
    </sheetView>
  </sheetViews>
  <sheetFormatPr defaultColWidth="9" defaultRowHeight="20.4"/>
  <cols>
    <col min="1" max="1" width="48.25" style="438" customWidth="1"/>
    <col min="2" max="2" width="30.5" style="438" customWidth="1"/>
    <col min="3" max="3" width="6.75" style="436" customWidth="1"/>
    <col min="4" max="4" width="9.875" style="436" customWidth="1"/>
    <col min="5" max="6" width="9" style="436"/>
    <col min="7" max="7" width="16" style="436" customWidth="1"/>
    <col min="8" max="11" width="9" style="436"/>
    <col min="12" max="12" width="23.125" style="439" customWidth="1"/>
    <col min="13" max="14" width="19" style="439" customWidth="1"/>
    <col min="15" max="16" width="9" style="436"/>
    <col min="17" max="17" width="11.5" style="436"/>
    <col min="18" max="19" width="9" style="436"/>
    <col min="20" max="20" width="20.125" style="436" customWidth="1"/>
    <col min="21" max="16384" width="9" style="436"/>
  </cols>
  <sheetData>
    <row r="1" s="433" customFormat="1" ht="24" customHeight="1" spans="1:14">
      <c r="A1" s="433" t="s">
        <v>17</v>
      </c>
      <c r="L1" s="455"/>
      <c r="M1" s="455"/>
      <c r="N1" s="455"/>
    </row>
    <row r="2" s="434" customFormat="1" ht="60" customHeight="1" spans="1:14">
      <c r="A2" s="440" t="s">
        <v>1188</v>
      </c>
      <c r="B2" s="440"/>
      <c r="L2" s="456"/>
      <c r="M2" s="456"/>
      <c r="N2" s="456"/>
    </row>
    <row r="3" s="435" customFormat="1" ht="27" customHeight="1" spans="1:14">
      <c r="A3" s="441"/>
      <c r="B3" s="442" t="s">
        <v>84</v>
      </c>
      <c r="L3" s="457"/>
      <c r="M3" s="457"/>
      <c r="N3" s="457"/>
    </row>
    <row r="4" s="436" customFormat="1" ht="30" customHeight="1" spans="1:17">
      <c r="A4" s="443" t="s">
        <v>85</v>
      </c>
      <c r="B4" s="444" t="s">
        <v>86</v>
      </c>
      <c r="C4" s="445"/>
      <c r="D4" s="445"/>
      <c r="E4" s="445"/>
      <c r="F4" s="445"/>
      <c r="G4" s="445"/>
      <c r="H4" s="445"/>
      <c r="I4" s="445"/>
      <c r="J4" s="445"/>
      <c r="K4" s="445"/>
      <c r="L4" s="458"/>
      <c r="M4" s="458"/>
      <c r="N4" s="459"/>
      <c r="O4" s="460"/>
      <c r="P4" s="461"/>
      <c r="Q4" s="461"/>
    </row>
    <row r="5" s="436" customFormat="1" ht="24" customHeight="1" spans="1:17">
      <c r="A5" s="446" t="s">
        <v>1147</v>
      </c>
      <c r="B5" s="447">
        <f>B6+B11+B21+B25+B27+B30+B32+B38+B40+B42+B44</f>
        <v>96927.98</v>
      </c>
      <c r="C5" s="445"/>
      <c r="D5" s="445"/>
      <c r="E5" s="445"/>
      <c r="F5" s="445"/>
      <c r="G5" s="445"/>
      <c r="H5" s="445"/>
      <c r="I5" s="445"/>
      <c r="J5" s="445"/>
      <c r="K5" s="445"/>
      <c r="L5" s="458"/>
      <c r="M5" s="458"/>
      <c r="N5" s="458"/>
      <c r="O5" s="462"/>
      <c r="P5" s="462"/>
      <c r="Q5" s="465"/>
    </row>
    <row r="6" s="436" customFormat="1" ht="24" customHeight="1" spans="1:17">
      <c r="A6" s="448" t="s">
        <v>1148</v>
      </c>
      <c r="B6" s="449">
        <f>SUM(B7:B10)</f>
        <v>30443.45</v>
      </c>
      <c r="C6" s="445"/>
      <c r="D6" s="445"/>
      <c r="E6" s="445"/>
      <c r="F6" s="445"/>
      <c r="G6" s="445"/>
      <c r="H6" s="445"/>
      <c r="I6" s="445"/>
      <c r="J6" s="445"/>
      <c r="K6" s="445"/>
      <c r="L6" s="458"/>
      <c r="M6" s="458"/>
      <c r="N6" s="458"/>
      <c r="O6" s="462"/>
      <c r="P6" s="462"/>
      <c r="Q6" s="465"/>
    </row>
    <row r="7" s="436" customFormat="1" ht="24" customHeight="1" spans="1:17">
      <c r="A7" s="450" t="s">
        <v>1149</v>
      </c>
      <c r="B7" s="451">
        <v>21153.16</v>
      </c>
      <c r="C7" s="445"/>
      <c r="D7" s="445"/>
      <c r="E7" s="445"/>
      <c r="F7" s="445"/>
      <c r="G7" s="445"/>
      <c r="H7" s="445"/>
      <c r="I7" s="445"/>
      <c r="J7" s="445"/>
      <c r="K7" s="445"/>
      <c r="L7" s="458"/>
      <c r="M7" s="458"/>
      <c r="N7" s="463"/>
      <c r="O7" s="462"/>
      <c r="P7" s="462"/>
      <c r="Q7" s="465"/>
    </row>
    <row r="8" s="436" customFormat="1" ht="24" customHeight="1" spans="1:17">
      <c r="A8" s="452" t="s">
        <v>1150</v>
      </c>
      <c r="B8" s="451">
        <v>6191.56</v>
      </c>
      <c r="C8" s="445"/>
      <c r="D8" s="445"/>
      <c r="E8" s="445"/>
      <c r="F8" s="445"/>
      <c r="G8" s="445"/>
      <c r="H8" s="445"/>
      <c r="I8" s="445"/>
      <c r="J8" s="445"/>
      <c r="K8" s="445"/>
      <c r="L8" s="458"/>
      <c r="M8" s="458"/>
      <c r="N8" s="464"/>
      <c r="O8" s="462"/>
      <c r="P8" s="462"/>
      <c r="Q8" s="465"/>
    </row>
    <row r="9" s="436" customFormat="1" ht="24" customHeight="1" spans="1:17">
      <c r="A9" s="452" t="s">
        <v>1151</v>
      </c>
      <c r="B9" s="451">
        <v>2366.86</v>
      </c>
      <c r="C9" s="445"/>
      <c r="D9" s="445"/>
      <c r="E9" s="445"/>
      <c r="F9" s="445"/>
      <c r="G9" s="445"/>
      <c r="H9" s="445"/>
      <c r="I9" s="445"/>
      <c r="J9" s="445"/>
      <c r="K9" s="445"/>
      <c r="L9" s="458"/>
      <c r="M9" s="458"/>
      <c r="N9" s="458"/>
      <c r="O9" s="462"/>
      <c r="P9" s="462"/>
      <c r="Q9" s="465"/>
    </row>
    <row r="10" s="436" customFormat="1" ht="24" customHeight="1" spans="1:17">
      <c r="A10" s="452" t="s">
        <v>1152</v>
      </c>
      <c r="B10" s="451">
        <v>731.87</v>
      </c>
      <c r="C10" s="445"/>
      <c r="D10" s="445"/>
      <c r="E10" s="445"/>
      <c r="F10" s="445"/>
      <c r="G10" s="445"/>
      <c r="H10" s="445"/>
      <c r="I10" s="445"/>
      <c r="J10" s="445"/>
      <c r="K10" s="445"/>
      <c r="L10" s="458"/>
      <c r="M10" s="458"/>
      <c r="N10" s="458"/>
      <c r="O10" s="462"/>
      <c r="P10" s="462"/>
      <c r="Q10" s="465"/>
    </row>
    <row r="11" s="436" customFormat="1" ht="24" customHeight="1" spans="1:14">
      <c r="A11" s="448" t="s">
        <v>1153</v>
      </c>
      <c r="B11" s="453">
        <f>SUM(B12:B20)</f>
        <v>7612.5</v>
      </c>
      <c r="C11" s="445"/>
      <c r="D11" s="445"/>
      <c r="L11" s="439"/>
      <c r="M11" s="439"/>
      <c r="N11" s="439"/>
    </row>
    <row r="12" s="437" customFormat="1" ht="24" customHeight="1" spans="1:14">
      <c r="A12" s="454" t="s">
        <v>1154</v>
      </c>
      <c r="B12" s="451">
        <v>3166.96</v>
      </c>
      <c r="C12" s="445"/>
      <c r="D12" s="445"/>
      <c r="L12" s="439"/>
      <c r="M12" s="439"/>
      <c r="N12" s="439"/>
    </row>
    <row r="13" s="437" customFormat="1" ht="24" customHeight="1" spans="1:14">
      <c r="A13" s="452" t="s">
        <v>1155</v>
      </c>
      <c r="B13" s="451">
        <v>60.32</v>
      </c>
      <c r="C13" s="445"/>
      <c r="D13" s="445"/>
      <c r="L13" s="439"/>
      <c r="M13" s="439"/>
      <c r="N13" s="439"/>
    </row>
    <row r="14" ht="24" customHeight="1" spans="1:2">
      <c r="A14" s="452" t="s">
        <v>1156</v>
      </c>
      <c r="B14" s="451">
        <v>60.36</v>
      </c>
    </row>
    <row r="15" ht="24" customHeight="1" spans="1:2">
      <c r="A15" s="452" t="s">
        <v>1157</v>
      </c>
      <c r="B15" s="451">
        <v>21</v>
      </c>
    </row>
    <row r="16" ht="24" customHeight="1" spans="1:2">
      <c r="A16" s="452" t="s">
        <v>1158</v>
      </c>
      <c r="B16" s="451">
        <v>3421.36</v>
      </c>
    </row>
    <row r="17" ht="24" customHeight="1" spans="1:2">
      <c r="A17" s="452" t="s">
        <v>1159</v>
      </c>
      <c r="B17" s="451">
        <v>40.89</v>
      </c>
    </row>
    <row r="18" ht="24" customHeight="1" spans="1:2">
      <c r="A18" s="452" t="s">
        <v>1160</v>
      </c>
      <c r="B18" s="451">
        <v>755.66</v>
      </c>
    </row>
    <row r="19" ht="24" customHeight="1" spans="1:2">
      <c r="A19" s="452" t="s">
        <v>1161</v>
      </c>
      <c r="B19" s="451">
        <v>75.95</v>
      </c>
    </row>
    <row r="20" ht="24" customHeight="1" spans="1:2">
      <c r="A20" s="452" t="s">
        <v>1162</v>
      </c>
      <c r="B20" s="451">
        <v>10</v>
      </c>
    </row>
    <row r="21" ht="24" customHeight="1" spans="1:2">
      <c r="A21" s="448" t="s">
        <v>1163</v>
      </c>
      <c r="B21" s="453">
        <f>SUM(B22:B24)</f>
        <v>924.1</v>
      </c>
    </row>
    <row r="22" ht="24" customHeight="1" spans="1:2">
      <c r="A22" s="454" t="s">
        <v>1164</v>
      </c>
      <c r="B22" s="451">
        <v>16.1</v>
      </c>
    </row>
    <row r="23" ht="24" customHeight="1" spans="1:2">
      <c r="A23" s="452" t="s">
        <v>1165</v>
      </c>
      <c r="B23" s="451">
        <v>403</v>
      </c>
    </row>
    <row r="24" ht="24" customHeight="1" spans="1:2">
      <c r="A24" s="452" t="s">
        <v>1166</v>
      </c>
      <c r="B24" s="451">
        <v>505</v>
      </c>
    </row>
    <row r="25" ht="24" customHeight="1" spans="1:2">
      <c r="A25" s="448" t="s">
        <v>1167</v>
      </c>
      <c r="B25" s="453">
        <f>SUM(B26)</f>
        <v>5</v>
      </c>
    </row>
    <row r="26" ht="24" customHeight="1" spans="1:2">
      <c r="A26" s="452" t="s">
        <v>1168</v>
      </c>
      <c r="B26" s="451">
        <v>5</v>
      </c>
    </row>
    <row r="27" ht="24" customHeight="1" spans="1:2">
      <c r="A27" s="448" t="s">
        <v>1169</v>
      </c>
      <c r="B27" s="453">
        <f>SUM(B28:B29)</f>
        <v>41708.35</v>
      </c>
    </row>
    <row r="28" ht="24" customHeight="1" spans="1:2">
      <c r="A28" s="454" t="s">
        <v>1170</v>
      </c>
      <c r="B28" s="451">
        <v>38436.29</v>
      </c>
    </row>
    <row r="29" ht="24" customHeight="1" spans="1:2">
      <c r="A29" s="452" t="s">
        <v>1171</v>
      </c>
      <c r="B29" s="451">
        <v>3272.06</v>
      </c>
    </row>
    <row r="30" ht="24" customHeight="1" spans="1:2">
      <c r="A30" s="448" t="s">
        <v>1172</v>
      </c>
      <c r="B30" s="453">
        <v>498</v>
      </c>
    </row>
    <row r="31" ht="24" customHeight="1" spans="1:2">
      <c r="A31" s="452" t="s">
        <v>1173</v>
      </c>
      <c r="B31" s="451">
        <v>498</v>
      </c>
    </row>
    <row r="32" ht="24" customHeight="1" spans="1:2">
      <c r="A32" s="448" t="s">
        <v>1174</v>
      </c>
      <c r="B32" s="453">
        <f>SUM(B33:B37)</f>
        <v>8364.92</v>
      </c>
    </row>
    <row r="33" ht="24" customHeight="1" spans="1:2">
      <c r="A33" s="452" t="s">
        <v>1175</v>
      </c>
      <c r="B33" s="451">
        <v>5202.67</v>
      </c>
    </row>
    <row r="34" ht="24" customHeight="1" spans="1:2">
      <c r="A34" s="452" t="s">
        <v>1176</v>
      </c>
      <c r="B34" s="451">
        <v>2443.88</v>
      </c>
    </row>
    <row r="35" ht="24" customHeight="1" spans="1:2">
      <c r="A35" s="452" t="s">
        <v>1177</v>
      </c>
      <c r="B35" s="451">
        <v>33.6</v>
      </c>
    </row>
    <row r="36" ht="24" customHeight="1" spans="1:2">
      <c r="A36" s="452" t="s">
        <v>1178</v>
      </c>
      <c r="B36" s="451">
        <v>39.91</v>
      </c>
    </row>
    <row r="37" ht="24" customHeight="1" spans="1:2">
      <c r="A37" s="452" t="s">
        <v>1179</v>
      </c>
      <c r="B37" s="451">
        <v>644.86</v>
      </c>
    </row>
    <row r="38" ht="24" customHeight="1" spans="1:2">
      <c r="A38" s="448" t="s">
        <v>1180</v>
      </c>
      <c r="B38" s="453">
        <v>15</v>
      </c>
    </row>
    <row r="39" ht="24" customHeight="1" spans="1:2">
      <c r="A39" s="452" t="s">
        <v>1181</v>
      </c>
      <c r="B39" s="451">
        <v>15</v>
      </c>
    </row>
    <row r="40" ht="24" customHeight="1" spans="1:2">
      <c r="A40" s="448" t="s">
        <v>1182</v>
      </c>
      <c r="B40" s="453">
        <v>567.38</v>
      </c>
    </row>
    <row r="41" ht="24" customHeight="1" spans="1:2">
      <c r="A41" s="452" t="s">
        <v>1183</v>
      </c>
      <c r="B41" s="451">
        <v>567.38</v>
      </c>
    </row>
    <row r="42" ht="24" customHeight="1" spans="1:2">
      <c r="A42" s="448" t="s">
        <v>1184</v>
      </c>
      <c r="B42" s="453">
        <v>6433.83</v>
      </c>
    </row>
    <row r="43" ht="24" customHeight="1" spans="1:2">
      <c r="A43" s="452" t="s">
        <v>1185</v>
      </c>
      <c r="B43" s="451">
        <v>6433.83</v>
      </c>
    </row>
    <row r="44" ht="24" customHeight="1" spans="1:2">
      <c r="A44" s="448" t="s">
        <v>1186</v>
      </c>
      <c r="B44" s="453">
        <v>355.45</v>
      </c>
    </row>
    <row r="45" ht="24" customHeight="1" spans="1:2">
      <c r="A45" s="452" t="s">
        <v>1187</v>
      </c>
      <c r="B45" s="451">
        <v>355.45</v>
      </c>
    </row>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sheetData>
  <mergeCells count="1">
    <mergeCell ref="A2:B2"/>
  </mergeCells>
  <printOptions horizontalCentered="1"/>
  <pageMargins left="0.590277777777778" right="0.590277777777778" top="0.786805555555556" bottom="0.786805555555556" header="0.5" footer="0.5"/>
  <pageSetup paperSize="9" scale="56"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94"/>
  <sheetViews>
    <sheetView view="pageBreakPreview" zoomScaleNormal="100" zoomScaleSheetLayoutView="100" workbookViewId="0">
      <selection activeCell="A2" sqref="A2:C2"/>
    </sheetView>
  </sheetViews>
  <sheetFormatPr defaultColWidth="9" defaultRowHeight="15.6" outlineLevelCol="2"/>
  <cols>
    <col min="1" max="1" width="45.75" customWidth="1"/>
    <col min="2" max="3" width="15.625" customWidth="1"/>
  </cols>
  <sheetData>
    <row r="1" s="396" customFormat="1" ht="24" customHeight="1" spans="1:3">
      <c r="A1" s="400" t="s">
        <v>19</v>
      </c>
      <c r="B1" s="401"/>
      <c r="C1" s="402"/>
    </row>
    <row r="2" s="397" customFormat="1" ht="60" customHeight="1" spans="1:3">
      <c r="A2" s="403" t="s">
        <v>1189</v>
      </c>
      <c r="B2" s="403"/>
      <c r="C2" s="403"/>
    </row>
    <row r="3" s="398" customFormat="1" ht="27" customHeight="1" spans="1:3">
      <c r="A3" s="412"/>
      <c r="B3" s="412"/>
      <c r="C3" s="413" t="s">
        <v>84</v>
      </c>
    </row>
    <row r="4" s="399" customFormat="1" ht="25" customHeight="1" spans="1:3">
      <c r="A4" s="414" t="s">
        <v>1190</v>
      </c>
      <c r="B4" s="415" t="s">
        <v>1191</v>
      </c>
      <c r="C4" s="416" t="s">
        <v>1192</v>
      </c>
    </row>
    <row r="5" s="399" customFormat="1" ht="24" customHeight="1" spans="1:3">
      <c r="A5" s="414" t="s">
        <v>114</v>
      </c>
      <c r="B5" s="414"/>
      <c r="C5" s="417"/>
    </row>
    <row r="6" s="399" customFormat="1" ht="24" customHeight="1" spans="1:3">
      <c r="A6" s="418" t="s">
        <v>1193</v>
      </c>
      <c r="B6" s="418"/>
      <c r="C6" s="419"/>
    </row>
    <row r="7" s="399" customFormat="1" ht="24" customHeight="1" spans="1:3">
      <c r="A7" s="420" t="s">
        <v>1194</v>
      </c>
      <c r="B7" s="421"/>
      <c r="C7" s="422"/>
    </row>
    <row r="8" s="399" customFormat="1" ht="24" customHeight="1" spans="1:3">
      <c r="A8" s="423" t="s">
        <v>1195</v>
      </c>
      <c r="B8" s="424"/>
      <c r="C8" s="422"/>
    </row>
    <row r="9" s="399" customFormat="1" ht="24" customHeight="1" spans="1:3">
      <c r="A9" s="423" t="s">
        <v>1196</v>
      </c>
      <c r="B9" s="425"/>
      <c r="C9" s="426"/>
    </row>
    <row r="10" s="399" customFormat="1" ht="24" customHeight="1" spans="1:3">
      <c r="A10" s="423" t="s">
        <v>1197</v>
      </c>
      <c r="B10" s="421"/>
      <c r="C10" s="422"/>
    </row>
    <row r="11" s="399" customFormat="1" ht="24" customHeight="1" spans="1:3">
      <c r="A11" s="423" t="s">
        <v>1198</v>
      </c>
      <c r="B11" s="421"/>
      <c r="C11" s="422"/>
    </row>
    <row r="12" s="399" customFormat="1" ht="24" customHeight="1" spans="1:3">
      <c r="A12" s="423" t="s">
        <v>1199</v>
      </c>
      <c r="B12" s="424"/>
      <c r="C12" s="422"/>
    </row>
    <row r="13" s="411" customFormat="1" ht="24" customHeight="1" spans="1:3">
      <c r="A13" s="423" t="s">
        <v>1200</v>
      </c>
      <c r="B13" s="427"/>
      <c r="C13" s="428"/>
    </row>
    <row r="14" s="411" customFormat="1" ht="24" customHeight="1" spans="1:3">
      <c r="A14" s="429" t="s">
        <v>1201</v>
      </c>
      <c r="B14" s="421"/>
      <c r="C14" s="428"/>
    </row>
    <row r="15" s="411" customFormat="1" ht="24" customHeight="1" spans="1:3">
      <c r="A15" s="420" t="s">
        <v>1202</v>
      </c>
      <c r="B15" s="424"/>
      <c r="C15" s="430"/>
    </row>
    <row r="16" s="399" customFormat="1" ht="24" customHeight="1" spans="1:3">
      <c r="A16" s="423" t="s">
        <v>1203</v>
      </c>
      <c r="B16" s="431"/>
      <c r="C16" s="431"/>
    </row>
    <row r="17" s="399" customFormat="1" ht="24" customHeight="1" spans="1:3">
      <c r="A17" s="423" t="s">
        <v>1204</v>
      </c>
      <c r="B17" s="431"/>
      <c r="C17" s="431"/>
    </row>
    <row r="18" s="399" customFormat="1" ht="24" customHeight="1" spans="1:3">
      <c r="A18" s="423" t="s">
        <v>1204</v>
      </c>
      <c r="B18" s="431"/>
      <c r="C18" s="431"/>
    </row>
    <row r="19" s="399" customFormat="1" ht="24" customHeight="1" spans="1:3">
      <c r="A19" s="423" t="s">
        <v>1205</v>
      </c>
      <c r="B19" s="431"/>
      <c r="C19" s="431"/>
    </row>
    <row r="20" s="399" customFormat="1" ht="24" customHeight="1" spans="1:3">
      <c r="A20" s="423" t="s">
        <v>1206</v>
      </c>
      <c r="B20" s="431"/>
      <c r="C20" s="431"/>
    </row>
    <row r="21" s="399" customFormat="1" ht="24" customHeight="1" spans="1:3">
      <c r="A21" s="427" t="s">
        <v>1207</v>
      </c>
      <c r="B21" s="431"/>
      <c r="C21" s="431"/>
    </row>
    <row r="22" s="399" customFormat="1" ht="24" customHeight="1" spans="1:3">
      <c r="A22" s="420" t="s">
        <v>1208</v>
      </c>
      <c r="B22" s="431"/>
      <c r="C22" s="431"/>
    </row>
    <row r="23" s="399" customFormat="1" ht="24" customHeight="1" spans="1:3">
      <c r="A23" s="432" t="s">
        <v>1209</v>
      </c>
      <c r="B23" s="431"/>
      <c r="C23" s="431"/>
    </row>
    <row r="24" s="399" customFormat="1" ht="24" customHeight="1" spans="1:3">
      <c r="A24" s="431" t="s">
        <v>1210</v>
      </c>
      <c r="B24" s="431"/>
      <c r="C24" s="431"/>
    </row>
    <row r="25" s="399" customFormat="1" ht="24" customHeight="1" spans="1:3">
      <c r="A25" s="431" t="s">
        <v>1210</v>
      </c>
      <c r="B25" s="431"/>
      <c r="C25" s="431"/>
    </row>
    <row r="26" s="399" customFormat="1" ht="24" customHeight="1" spans="1:3">
      <c r="A26" s="431"/>
      <c r="B26" s="431"/>
      <c r="C26" s="431"/>
    </row>
    <row r="27" s="399" customFormat="1" ht="24" customHeight="1" spans="1:3">
      <c r="A27" s="431"/>
      <c r="B27" s="431"/>
      <c r="C27" s="431"/>
    </row>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sheetData>
  <mergeCells count="1">
    <mergeCell ref="A2:C2"/>
  </mergeCells>
  <printOptions horizontalCentered="1"/>
  <pageMargins left="0.590277777777778" right="0.590277777777778" top="0.786805555555556" bottom="0.786805555555556" header="0.5" footer="0.5"/>
  <pageSetup paperSize="9"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96"/>
  <sheetViews>
    <sheetView view="pageBreakPreview" zoomScaleNormal="100" zoomScaleSheetLayoutView="100" workbookViewId="0">
      <selection activeCell="A3" sqref="$A3:$XFD5"/>
    </sheetView>
  </sheetViews>
  <sheetFormatPr defaultColWidth="9" defaultRowHeight="15.6" outlineLevelCol="2"/>
  <cols>
    <col min="1" max="1" width="32.125" customWidth="1"/>
    <col min="2" max="3" width="16.75" customWidth="1"/>
  </cols>
  <sheetData>
    <row r="1" s="396" customFormat="1" ht="24" customHeight="1" spans="1:3">
      <c r="A1" s="400" t="s">
        <v>21</v>
      </c>
      <c r="B1" s="401"/>
      <c r="C1" s="402"/>
    </row>
    <row r="2" s="397" customFormat="1" ht="42" customHeight="1" spans="1:3">
      <c r="A2" s="403" t="s">
        <v>1211</v>
      </c>
      <c r="B2" s="403"/>
      <c r="C2" s="403"/>
    </row>
    <row r="3" s="398" customFormat="1" ht="27" customHeight="1" spans="1:3">
      <c r="A3" s="404" t="s">
        <v>84</v>
      </c>
      <c r="B3" s="405"/>
      <c r="C3" s="405"/>
    </row>
    <row r="4" s="399" customFormat="1" ht="30" customHeight="1" spans="1:3">
      <c r="A4" s="406" t="s">
        <v>1212</v>
      </c>
      <c r="B4" s="407" t="s">
        <v>1191</v>
      </c>
      <c r="C4" s="407" t="s">
        <v>1192</v>
      </c>
    </row>
    <row r="5" s="399" customFormat="1" ht="24" customHeight="1" spans="1:3">
      <c r="A5" s="408" t="s">
        <v>1213</v>
      </c>
      <c r="B5" s="409"/>
      <c r="C5" s="409"/>
    </row>
    <row r="6" s="399" customFormat="1" ht="24" customHeight="1" spans="1:3">
      <c r="A6" s="408" t="s">
        <v>189</v>
      </c>
      <c r="B6" s="409"/>
      <c r="C6" s="409"/>
    </row>
    <row r="7" s="399" customFormat="1" ht="24" customHeight="1" spans="1:3">
      <c r="A7" s="408" t="s">
        <v>189</v>
      </c>
      <c r="B7" s="409"/>
      <c r="C7" s="409"/>
    </row>
    <row r="8" s="399" customFormat="1" ht="24" customHeight="1" spans="1:3">
      <c r="A8" s="408" t="s">
        <v>189</v>
      </c>
      <c r="B8" s="409"/>
      <c r="C8" s="409"/>
    </row>
    <row r="9" s="399" customFormat="1" ht="24" customHeight="1" spans="1:3">
      <c r="A9" s="408" t="s">
        <v>1214</v>
      </c>
      <c r="B9" s="409"/>
      <c r="C9" s="409"/>
    </row>
    <row r="10" s="399" customFormat="1" ht="24" customHeight="1" spans="1:3">
      <c r="A10" s="408"/>
      <c r="B10" s="409"/>
      <c r="C10" s="409"/>
    </row>
    <row r="11" s="399" customFormat="1" ht="24" customHeight="1" spans="1:3">
      <c r="A11" s="406" t="s">
        <v>114</v>
      </c>
      <c r="B11" s="410"/>
      <c r="C11" s="410"/>
    </row>
    <row r="12" s="399" customFormat="1" ht="24" customHeight="1"/>
    <row r="13" s="399" customFormat="1" ht="24" customHeight="1"/>
    <row r="14" s="399" customFormat="1" ht="24" customHeight="1"/>
    <row r="15" s="399" customFormat="1" ht="24" customHeight="1"/>
    <row r="16" s="399" customFormat="1" ht="24" customHeight="1"/>
    <row r="17" s="399" customFormat="1" ht="24" customHeight="1"/>
    <row r="18" s="399" customFormat="1" ht="24" customHeight="1"/>
    <row r="19" s="399" customFormat="1" ht="24" customHeight="1"/>
    <row r="20" s="399" customFormat="1"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sheetData>
  <mergeCells count="2">
    <mergeCell ref="A2:C2"/>
    <mergeCell ref="A3:C3"/>
  </mergeCells>
  <printOptions horizontalCentered="1"/>
  <pageMargins left="0.590277777777778" right="0.590277777777778" top="0.786805555555556" bottom="0.786805555555556" header="0.5" footer="0.5"/>
  <pageSetup paperSize="9" orientation="portrait"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00"/>
  <sheetViews>
    <sheetView showZeros="0" view="pageBreakPreview" zoomScaleNormal="100" zoomScaleSheetLayoutView="100" workbookViewId="0">
      <pane ySplit="4" topLeftCell="A77" activePane="bottomLeft" state="frozen"/>
      <selection/>
      <selection pane="bottomLeft" activeCell="B26" sqref="B26"/>
    </sheetView>
  </sheetViews>
  <sheetFormatPr defaultColWidth="9" defaultRowHeight="14.4" outlineLevelCol="3"/>
  <cols>
    <col min="1" max="1" width="44.5" style="359" customWidth="1"/>
    <col min="2" max="2" width="10.625" style="131" customWidth="1"/>
    <col min="3" max="4" width="16.75" style="131" customWidth="1"/>
    <col min="5" max="16384" width="9" style="131"/>
  </cols>
  <sheetData>
    <row r="1" s="356" customFormat="1" ht="24" customHeight="1" spans="1:1">
      <c r="A1" s="360" t="s">
        <v>23</v>
      </c>
    </row>
    <row r="2" s="164" customFormat="1" ht="60" customHeight="1" spans="1:4">
      <c r="A2" s="166" t="s">
        <v>1215</v>
      </c>
      <c r="B2" s="166"/>
      <c r="C2" s="166"/>
      <c r="D2" s="166"/>
    </row>
    <row r="3" s="165" customFormat="1" ht="27" customHeight="1" spans="1:3">
      <c r="A3" s="380"/>
      <c r="C3" s="165" t="s">
        <v>1216</v>
      </c>
    </row>
    <row r="4" s="376" customFormat="1" ht="33" customHeight="1" spans="1:4">
      <c r="A4" s="381" t="s">
        <v>1217</v>
      </c>
      <c r="B4" s="381" t="s">
        <v>1191</v>
      </c>
      <c r="C4" s="381" t="s">
        <v>1192</v>
      </c>
      <c r="D4" s="381" t="s">
        <v>1218</v>
      </c>
    </row>
    <row r="5" s="377" customFormat="1" ht="24" customHeight="1" spans="1:4">
      <c r="A5" s="382" t="s">
        <v>1219</v>
      </c>
      <c r="B5" s="383">
        <f>B6+B9+B12+B15+B18+B21+B24+B27+B30+B34+B38+B41+B44+B47+B50+B53+B56+B59+B62+B65+B68+B71+B74</f>
        <v>47018</v>
      </c>
      <c r="C5" s="384">
        <v>0</v>
      </c>
      <c r="D5" s="385">
        <f>C5/B5</f>
        <v>0</v>
      </c>
    </row>
    <row r="6" s="377" customFormat="1" ht="24" customHeight="1" spans="1:4">
      <c r="A6" s="386" t="s">
        <v>1220</v>
      </c>
      <c r="B6" s="384">
        <f>SUM(B7:B8)</f>
        <v>0</v>
      </c>
      <c r="C6" s="384"/>
      <c r="D6" s="385"/>
    </row>
    <row r="7" s="377" customFormat="1" ht="24" customHeight="1" spans="1:4">
      <c r="A7" s="387" t="s">
        <v>1221</v>
      </c>
      <c r="B7" s="388"/>
      <c r="C7" s="388"/>
      <c r="D7" s="389"/>
    </row>
    <row r="8" s="378" customFormat="1" ht="24" customHeight="1" spans="1:4">
      <c r="A8" s="387" t="s">
        <v>189</v>
      </c>
      <c r="B8" s="388"/>
      <c r="C8" s="388"/>
      <c r="D8" s="389"/>
    </row>
    <row r="9" s="377" customFormat="1" ht="24" customHeight="1" spans="1:4">
      <c r="A9" s="386" t="s">
        <v>1222</v>
      </c>
      <c r="B9" s="390">
        <f>SUM(B10:B11)</f>
        <v>0</v>
      </c>
      <c r="C9" s="384"/>
      <c r="D9" s="385"/>
    </row>
    <row r="10" s="131" customFormat="1" ht="24" customHeight="1" spans="1:4">
      <c r="A10" s="387" t="s">
        <v>1221</v>
      </c>
      <c r="B10" s="388"/>
      <c r="C10" s="388"/>
      <c r="D10" s="389"/>
    </row>
    <row r="11" s="131" customFormat="1" ht="24" customHeight="1" spans="1:4">
      <c r="A11" s="387" t="s">
        <v>189</v>
      </c>
      <c r="B11" s="388"/>
      <c r="C11" s="388"/>
      <c r="D11" s="389"/>
    </row>
    <row r="12" s="131" customFormat="1" ht="24" customHeight="1" spans="1:4">
      <c r="A12" s="386" t="s">
        <v>1223</v>
      </c>
      <c r="B12" s="384">
        <f>SUM(B13:B14)</f>
        <v>3430</v>
      </c>
      <c r="C12" s="384"/>
      <c r="D12" s="385"/>
    </row>
    <row r="13" s="131" customFormat="1" ht="24" customHeight="1" spans="1:4">
      <c r="A13" s="387" t="s">
        <v>1224</v>
      </c>
      <c r="B13" s="388">
        <v>3430</v>
      </c>
      <c r="C13" s="388"/>
      <c r="D13" s="389"/>
    </row>
    <row r="14" s="131" customFormat="1" ht="24" customHeight="1" spans="1:4">
      <c r="A14" s="387" t="s">
        <v>189</v>
      </c>
      <c r="B14" s="388"/>
      <c r="C14" s="388"/>
      <c r="D14" s="389"/>
    </row>
    <row r="15" s="131" customFormat="1" ht="24" customHeight="1" spans="1:4">
      <c r="A15" s="386" t="s">
        <v>1225</v>
      </c>
      <c r="B15" s="384">
        <f>SUM(B16:B17)</f>
        <v>0</v>
      </c>
      <c r="C15" s="384"/>
      <c r="D15" s="385"/>
    </row>
    <row r="16" s="131" customFormat="1" ht="24" customHeight="1" spans="1:4">
      <c r="A16" s="387" t="s">
        <v>1221</v>
      </c>
      <c r="B16" s="388"/>
      <c r="C16" s="388"/>
      <c r="D16" s="389"/>
    </row>
    <row r="17" s="131" customFormat="1" ht="24" customHeight="1" spans="1:4">
      <c r="A17" s="387" t="s">
        <v>189</v>
      </c>
      <c r="B17" s="388"/>
      <c r="C17" s="388"/>
      <c r="D17" s="389"/>
    </row>
    <row r="18" s="131" customFormat="1" ht="24" customHeight="1" spans="1:4">
      <c r="A18" s="386" t="s">
        <v>1226</v>
      </c>
      <c r="B18" s="384">
        <f>SUM(B19:B20)</f>
        <v>2749</v>
      </c>
      <c r="C18" s="384"/>
      <c r="D18" s="385">
        <f t="shared" ref="D18:D20" si="0">C18/B18</f>
        <v>0</v>
      </c>
    </row>
    <row r="19" s="131" customFormat="1" ht="28.8" spans="1:4">
      <c r="A19" s="387" t="s">
        <v>1227</v>
      </c>
      <c r="B19" s="388">
        <v>985</v>
      </c>
      <c r="C19" s="388"/>
      <c r="D19" s="385">
        <f t="shared" si="0"/>
        <v>0</v>
      </c>
    </row>
    <row r="20" s="131" customFormat="1" ht="24" customHeight="1" spans="1:4">
      <c r="A20" s="387" t="s">
        <v>1228</v>
      </c>
      <c r="B20" s="388">
        <v>1764</v>
      </c>
      <c r="C20" s="388"/>
      <c r="D20" s="385"/>
    </row>
    <row r="21" s="379" customFormat="1" ht="24" customHeight="1" spans="1:4">
      <c r="A21" s="386" t="s">
        <v>1229</v>
      </c>
      <c r="B21" s="391">
        <f>SUM(B22:B23)</f>
        <v>0</v>
      </c>
      <c r="C21" s="392"/>
      <c r="D21" s="392"/>
    </row>
    <row r="22" s="131" customFormat="1" spans="1:4">
      <c r="A22" s="20"/>
      <c r="B22" s="388"/>
      <c r="C22" s="388"/>
      <c r="D22" s="389"/>
    </row>
    <row r="23" s="131" customFormat="1" spans="1:4">
      <c r="A23" s="20"/>
      <c r="B23" s="388"/>
      <c r="C23" s="388"/>
      <c r="D23" s="389"/>
    </row>
    <row r="24" s="379" customFormat="1" ht="24" customHeight="1" spans="1:4">
      <c r="A24" s="386" t="s">
        <v>1230</v>
      </c>
      <c r="B24" s="391">
        <f>SUM(B25:B26)</f>
        <v>180</v>
      </c>
      <c r="C24" s="392"/>
      <c r="D24" s="392"/>
    </row>
    <row r="25" s="131" customFormat="1" ht="24" customHeight="1" spans="1:4">
      <c r="A25" s="387" t="s">
        <v>1231</v>
      </c>
      <c r="B25" s="388">
        <v>180</v>
      </c>
      <c r="C25" s="388"/>
      <c r="D25" s="389"/>
    </row>
    <row r="26" s="131" customFormat="1" ht="24" customHeight="1" spans="1:4">
      <c r="A26" s="387" t="s">
        <v>189</v>
      </c>
      <c r="B26" s="388"/>
      <c r="C26" s="388"/>
      <c r="D26" s="389"/>
    </row>
    <row r="27" s="379" customFormat="1" ht="24" customHeight="1" spans="1:4">
      <c r="A27" s="386" t="s">
        <v>1232</v>
      </c>
      <c r="B27" s="391">
        <f>SUM(B28:B29)</f>
        <v>4094</v>
      </c>
      <c r="C27" s="392"/>
      <c r="D27" s="385">
        <f t="shared" ref="D27:D31" si="1">C27/B27</f>
        <v>0</v>
      </c>
    </row>
    <row r="28" s="131" customFormat="1" ht="31" customHeight="1" spans="1:4">
      <c r="A28" s="387" t="s">
        <v>1233</v>
      </c>
      <c r="B28" s="388">
        <v>2750</v>
      </c>
      <c r="C28" s="388"/>
      <c r="D28" s="385">
        <f t="shared" si="1"/>
        <v>0</v>
      </c>
    </row>
    <row r="29" s="131" customFormat="1" ht="24" customHeight="1" spans="1:4">
      <c r="A29" s="387" t="s">
        <v>1234</v>
      </c>
      <c r="B29" s="388">
        <v>1344</v>
      </c>
      <c r="C29" s="388"/>
      <c r="D29" s="385">
        <f t="shared" si="1"/>
        <v>0</v>
      </c>
    </row>
    <row r="30" s="379" customFormat="1" ht="24" customHeight="1" spans="1:4">
      <c r="A30" s="386" t="s">
        <v>1235</v>
      </c>
      <c r="B30" s="391">
        <f>SUM(B31:B33)</f>
        <v>10750</v>
      </c>
      <c r="C30" s="392"/>
      <c r="D30" s="385">
        <f t="shared" si="1"/>
        <v>0</v>
      </c>
    </row>
    <row r="31" s="131" customFormat="1" ht="24" customHeight="1" spans="1:4">
      <c r="A31" s="387" t="s">
        <v>1236</v>
      </c>
      <c r="B31" s="388">
        <v>5200</v>
      </c>
      <c r="C31" s="388"/>
      <c r="D31" s="385">
        <f t="shared" si="1"/>
        <v>0</v>
      </c>
    </row>
    <row r="32" s="131" customFormat="1" ht="34" customHeight="1" spans="1:4">
      <c r="A32" s="387" t="s">
        <v>1237</v>
      </c>
      <c r="B32" s="388">
        <v>2350</v>
      </c>
      <c r="C32" s="388"/>
      <c r="D32" s="389"/>
    </row>
    <row r="33" s="131" customFormat="1" ht="33" customHeight="1" spans="1:4">
      <c r="A33" s="387" t="s">
        <v>1238</v>
      </c>
      <c r="B33" s="388">
        <v>3200</v>
      </c>
      <c r="C33" s="388"/>
      <c r="D33" s="389"/>
    </row>
    <row r="34" s="379" customFormat="1" ht="24" customHeight="1" spans="1:4">
      <c r="A34" s="386" t="s">
        <v>1239</v>
      </c>
      <c r="B34" s="391">
        <f>SUM(B35:B37)</f>
        <v>11364</v>
      </c>
      <c r="C34" s="392"/>
      <c r="D34" s="385">
        <f>C34/B34</f>
        <v>0</v>
      </c>
    </row>
    <row r="35" s="131" customFormat="1" spans="1:4">
      <c r="A35" s="387" t="s">
        <v>1240</v>
      </c>
      <c r="B35" s="388">
        <v>2500</v>
      </c>
      <c r="C35" s="388"/>
      <c r="D35" s="385">
        <f>C35/B35</f>
        <v>0</v>
      </c>
    </row>
    <row r="36" s="131" customFormat="1" ht="24" customHeight="1" spans="1:4">
      <c r="A36" s="387" t="s">
        <v>1241</v>
      </c>
      <c r="B36" s="388">
        <v>3984</v>
      </c>
      <c r="C36" s="388"/>
      <c r="D36" s="385">
        <f>C36/B36</f>
        <v>0</v>
      </c>
    </row>
    <row r="37" s="131" customFormat="1" ht="34" customHeight="1" spans="1:4">
      <c r="A37" s="387" t="s">
        <v>1242</v>
      </c>
      <c r="B37" s="388">
        <v>4880</v>
      </c>
      <c r="C37" s="388"/>
      <c r="D37" s="385"/>
    </row>
    <row r="38" s="379" customFormat="1" ht="24" customHeight="1" spans="1:4">
      <c r="A38" s="386" t="s">
        <v>1243</v>
      </c>
      <c r="B38" s="391">
        <f>SUM(B39:B40)</f>
        <v>14451</v>
      </c>
      <c r="C38" s="392"/>
      <c r="D38" s="385">
        <f>C38/B38</f>
        <v>0</v>
      </c>
    </row>
    <row r="39" s="131" customFormat="1" ht="24" customHeight="1" spans="1:4">
      <c r="A39" s="387" t="s">
        <v>1244</v>
      </c>
      <c r="B39" s="388">
        <v>1415</v>
      </c>
      <c r="C39" s="388"/>
      <c r="D39" s="385">
        <f>C39/B39</f>
        <v>0</v>
      </c>
    </row>
    <row r="40" s="131" customFormat="1" ht="24" customHeight="1" spans="1:4">
      <c r="A40" s="387" t="s">
        <v>1245</v>
      </c>
      <c r="B40" s="388">
        <v>13036</v>
      </c>
      <c r="C40" s="388"/>
      <c r="D40" s="389"/>
    </row>
    <row r="41" s="379" customFormat="1" ht="24" customHeight="1" spans="1:4">
      <c r="A41" s="386" t="s">
        <v>1246</v>
      </c>
      <c r="B41" s="392">
        <f>SUM(B42:B43)</f>
        <v>0</v>
      </c>
      <c r="C41" s="392"/>
      <c r="D41" s="392"/>
    </row>
    <row r="42" s="131" customFormat="1" ht="24" customHeight="1" spans="1:4">
      <c r="A42" s="387" t="s">
        <v>1221</v>
      </c>
      <c r="B42" s="388"/>
      <c r="C42" s="388"/>
      <c r="D42" s="389"/>
    </row>
    <row r="43" s="131" customFormat="1" ht="24" customHeight="1" spans="1:4">
      <c r="A43" s="387" t="s">
        <v>189</v>
      </c>
      <c r="B43" s="388"/>
      <c r="C43" s="388"/>
      <c r="D43" s="389"/>
    </row>
    <row r="44" s="379" customFormat="1" ht="24" customHeight="1" spans="1:4">
      <c r="A44" s="386" t="s">
        <v>1247</v>
      </c>
      <c r="B44" s="392">
        <f>SUM(B45:B46)</f>
        <v>0</v>
      </c>
      <c r="C44" s="392"/>
      <c r="D44" s="392"/>
    </row>
    <row r="45" s="131" customFormat="1" ht="24" customHeight="1" spans="1:4">
      <c r="A45" s="387" t="s">
        <v>1221</v>
      </c>
      <c r="B45" s="388"/>
      <c r="C45" s="388"/>
      <c r="D45" s="389"/>
    </row>
    <row r="46" s="131" customFormat="1" ht="24" customHeight="1" spans="1:4">
      <c r="A46" s="387" t="s">
        <v>189</v>
      </c>
      <c r="B46" s="388"/>
      <c r="C46" s="388"/>
      <c r="D46" s="389"/>
    </row>
    <row r="47" s="379" customFormat="1" ht="24" customHeight="1" spans="1:4">
      <c r="A47" s="386" t="s">
        <v>1248</v>
      </c>
      <c r="B47" s="392">
        <f>SUM(B48:B49)</f>
        <v>0</v>
      </c>
      <c r="C47" s="392"/>
      <c r="D47" s="392"/>
    </row>
    <row r="48" s="131" customFormat="1" ht="24" customHeight="1" spans="1:4">
      <c r="A48" s="387" t="s">
        <v>1221</v>
      </c>
      <c r="B48" s="388"/>
      <c r="C48" s="388"/>
      <c r="D48" s="389"/>
    </row>
    <row r="49" s="131" customFormat="1" ht="24" customHeight="1" spans="1:4">
      <c r="A49" s="387" t="s">
        <v>189</v>
      </c>
      <c r="B49" s="388"/>
      <c r="C49" s="388"/>
      <c r="D49" s="389"/>
    </row>
    <row r="50" s="379" customFormat="1" ht="24" customHeight="1" spans="1:4">
      <c r="A50" s="386" t="s">
        <v>1249</v>
      </c>
      <c r="B50" s="392">
        <f>SUM(B51:B52)</f>
        <v>0</v>
      </c>
      <c r="C50" s="392"/>
      <c r="D50" s="392"/>
    </row>
    <row r="51" s="131" customFormat="1" ht="24" customHeight="1" spans="1:4">
      <c r="A51" s="387" t="s">
        <v>1221</v>
      </c>
      <c r="B51" s="388"/>
      <c r="C51" s="388"/>
      <c r="D51" s="389"/>
    </row>
    <row r="52" s="131" customFormat="1" ht="24" customHeight="1" spans="1:4">
      <c r="A52" s="387" t="s">
        <v>189</v>
      </c>
      <c r="B52" s="388"/>
      <c r="C52" s="388"/>
      <c r="D52" s="389"/>
    </row>
    <row r="53" s="379" customFormat="1" ht="24" customHeight="1" spans="1:4">
      <c r="A53" s="386" t="s">
        <v>1250</v>
      </c>
      <c r="B53" s="392">
        <f>SUM(B54:B55)</f>
        <v>0</v>
      </c>
      <c r="C53" s="392"/>
      <c r="D53" s="392"/>
    </row>
    <row r="54" s="131" customFormat="1" ht="24" customHeight="1" spans="1:4">
      <c r="A54" s="387" t="s">
        <v>1221</v>
      </c>
      <c r="B54" s="388"/>
      <c r="C54" s="388"/>
      <c r="D54" s="389"/>
    </row>
    <row r="55" s="131" customFormat="1" ht="24" customHeight="1" spans="1:4">
      <c r="A55" s="387" t="s">
        <v>189</v>
      </c>
      <c r="B55" s="388"/>
      <c r="C55" s="388"/>
      <c r="D55" s="389"/>
    </row>
    <row r="56" s="379" customFormat="1" ht="24" customHeight="1" spans="1:4">
      <c r="A56" s="386" t="s">
        <v>1251</v>
      </c>
      <c r="B56" s="392">
        <f>SUM(B57:B58)</f>
        <v>0</v>
      </c>
      <c r="C56" s="392"/>
      <c r="D56" s="392"/>
    </row>
    <row r="57" s="131" customFormat="1" ht="24" customHeight="1" spans="1:4">
      <c r="A57" s="387" t="s">
        <v>1221</v>
      </c>
      <c r="B57" s="388"/>
      <c r="C57" s="388"/>
      <c r="D57" s="389"/>
    </row>
    <row r="58" s="131" customFormat="1" ht="24" customHeight="1" spans="1:4">
      <c r="A58" s="387" t="s">
        <v>189</v>
      </c>
      <c r="B58" s="388"/>
      <c r="C58" s="388"/>
      <c r="D58" s="389"/>
    </row>
    <row r="59" s="379" customFormat="1" ht="24" customHeight="1" spans="1:4">
      <c r="A59" s="386" t="s">
        <v>1252</v>
      </c>
      <c r="B59" s="392">
        <f>SUM(B60:B61)</f>
        <v>0</v>
      </c>
      <c r="C59" s="392"/>
      <c r="D59" s="392"/>
    </row>
    <row r="60" s="131" customFormat="1" ht="24" customHeight="1" spans="1:4">
      <c r="A60" s="387" t="s">
        <v>1221</v>
      </c>
      <c r="B60" s="388"/>
      <c r="C60" s="388"/>
      <c r="D60" s="389"/>
    </row>
    <row r="61" s="131" customFormat="1" ht="24" customHeight="1" spans="1:4">
      <c r="A61" s="387" t="s">
        <v>189</v>
      </c>
      <c r="B61" s="388"/>
      <c r="C61" s="388"/>
      <c r="D61" s="389"/>
    </row>
    <row r="62" s="379" customFormat="1" ht="24" customHeight="1" spans="1:4">
      <c r="A62" s="386" t="s">
        <v>1253</v>
      </c>
      <c r="B62" s="392">
        <f>SUM(B63:B64)</f>
        <v>0</v>
      </c>
      <c r="C62" s="392"/>
      <c r="D62" s="392"/>
    </row>
    <row r="63" s="131" customFormat="1" ht="24" customHeight="1" spans="1:4">
      <c r="A63" s="387" t="s">
        <v>1221</v>
      </c>
      <c r="B63" s="388"/>
      <c r="C63" s="388"/>
      <c r="D63" s="389"/>
    </row>
    <row r="64" s="131" customFormat="1" ht="24" customHeight="1" spans="1:4">
      <c r="A64" s="387" t="s">
        <v>189</v>
      </c>
      <c r="B64" s="388"/>
      <c r="C64" s="388"/>
      <c r="D64" s="389"/>
    </row>
    <row r="65" s="379" customFormat="1" ht="24" customHeight="1" spans="1:4">
      <c r="A65" s="386" t="s">
        <v>1254</v>
      </c>
      <c r="B65" s="392">
        <f>SUM(B66:B67)</f>
        <v>0</v>
      </c>
      <c r="C65" s="392"/>
      <c r="D65" s="392"/>
    </row>
    <row r="66" s="131" customFormat="1" ht="24" customHeight="1" spans="1:4">
      <c r="A66" s="387" t="s">
        <v>1221</v>
      </c>
      <c r="B66" s="388"/>
      <c r="C66" s="388"/>
      <c r="D66" s="389"/>
    </row>
    <row r="67" s="131" customFormat="1" ht="24" customHeight="1" spans="1:4">
      <c r="A67" s="387" t="s">
        <v>189</v>
      </c>
      <c r="B67" s="388"/>
      <c r="C67" s="388"/>
      <c r="D67" s="389"/>
    </row>
    <row r="68" s="379" customFormat="1" ht="24" customHeight="1" spans="1:4">
      <c r="A68" s="386" t="s">
        <v>1255</v>
      </c>
      <c r="B68" s="391">
        <f>SUM(B69:B70)</f>
        <v>0</v>
      </c>
      <c r="C68" s="392"/>
      <c r="D68" s="385" t="e">
        <f>C68/B68</f>
        <v>#DIV/0!</v>
      </c>
    </row>
    <row r="69" s="131" customFormat="1" ht="24" customHeight="1" spans="1:4">
      <c r="A69" s="393"/>
      <c r="B69" s="388"/>
      <c r="C69" s="388"/>
      <c r="D69" s="385" t="e">
        <f>C69/B69</f>
        <v>#DIV/0!</v>
      </c>
    </row>
    <row r="70" s="131" customFormat="1" ht="24" customHeight="1" spans="1:4">
      <c r="A70" s="387" t="s">
        <v>189</v>
      </c>
      <c r="B70" s="388"/>
      <c r="C70" s="388"/>
      <c r="D70" s="389"/>
    </row>
    <row r="71" s="379" customFormat="1" ht="24" customHeight="1" spans="1:4">
      <c r="A71" s="386" t="s">
        <v>1256</v>
      </c>
      <c r="B71" s="392">
        <f>SUM(B72:B73)</f>
        <v>0</v>
      </c>
      <c r="C71" s="392"/>
      <c r="D71" s="392"/>
    </row>
    <row r="72" s="131" customFormat="1" ht="24" customHeight="1" spans="1:4">
      <c r="A72" s="387" t="s">
        <v>1221</v>
      </c>
      <c r="B72" s="388"/>
      <c r="C72" s="388"/>
      <c r="D72" s="389"/>
    </row>
    <row r="73" s="131" customFormat="1" ht="24" customHeight="1" spans="1:4">
      <c r="A73" s="387" t="s">
        <v>189</v>
      </c>
      <c r="B73" s="388"/>
      <c r="C73" s="388"/>
      <c r="D73" s="389"/>
    </row>
    <row r="74" s="379" customFormat="1" ht="24" customHeight="1" spans="1:4">
      <c r="A74" s="386" t="s">
        <v>1257</v>
      </c>
      <c r="B74" s="392">
        <f>SUM(B75:B76)</f>
        <v>0</v>
      </c>
      <c r="C74" s="392"/>
      <c r="D74" s="392"/>
    </row>
    <row r="75" s="131" customFormat="1" ht="24" customHeight="1" spans="1:4">
      <c r="A75" s="387" t="s">
        <v>1221</v>
      </c>
      <c r="B75" s="388"/>
      <c r="C75" s="388"/>
      <c r="D75" s="389"/>
    </row>
    <row r="76" s="131" customFormat="1" ht="24" customHeight="1" spans="1:4">
      <c r="A76" s="387" t="s">
        <v>189</v>
      </c>
      <c r="B76" s="388"/>
      <c r="C76" s="388"/>
      <c r="D76" s="389"/>
    </row>
    <row r="77" s="131" customFormat="1" ht="24" customHeight="1" spans="1:4">
      <c r="A77" s="382" t="s">
        <v>1258</v>
      </c>
      <c r="B77" s="383">
        <f>SUM(B78:B80)</f>
        <v>0</v>
      </c>
      <c r="C77" s="390"/>
      <c r="D77" s="385"/>
    </row>
    <row r="78" s="131" customFormat="1" ht="24" customHeight="1" spans="1:4">
      <c r="A78" s="387" t="s">
        <v>189</v>
      </c>
      <c r="B78" s="388"/>
      <c r="C78" s="388"/>
      <c r="D78" s="389"/>
    </row>
    <row r="79" s="131" customFormat="1" ht="24" customHeight="1" spans="1:4">
      <c r="A79" s="387" t="s">
        <v>189</v>
      </c>
      <c r="B79" s="388"/>
      <c r="C79" s="388"/>
      <c r="D79" s="389"/>
    </row>
    <row r="80" s="131" customFormat="1" ht="24" customHeight="1" spans="1:4">
      <c r="A80" s="394"/>
      <c r="B80" s="388"/>
      <c r="C80" s="388"/>
      <c r="D80" s="389"/>
    </row>
    <row r="81" s="131" customFormat="1" ht="24" customHeight="1" spans="1:4">
      <c r="A81" s="381" t="s">
        <v>1259</v>
      </c>
      <c r="B81" s="384">
        <f>B5+B77</f>
        <v>47018</v>
      </c>
      <c r="C81" s="390"/>
      <c r="D81" s="385">
        <f>C81/B81</f>
        <v>0</v>
      </c>
    </row>
    <row r="82" s="131" customFormat="1" ht="24" customHeight="1" spans="1:4">
      <c r="A82" s="381" t="s">
        <v>1260</v>
      </c>
      <c r="B82" s="384">
        <f>B5</f>
        <v>47018</v>
      </c>
      <c r="C82" s="383"/>
      <c r="D82" s="385">
        <f>C82/B82</f>
        <v>0</v>
      </c>
    </row>
    <row r="83" s="131" customFormat="1" ht="24" customHeight="1" spans="1:4">
      <c r="A83" s="381" t="s">
        <v>1261</v>
      </c>
      <c r="B83" s="383"/>
      <c r="C83" s="390"/>
      <c r="D83" s="385"/>
    </row>
    <row r="84" s="131" customFormat="1" ht="24" customHeight="1" spans="1:4">
      <c r="A84" s="359"/>
      <c r="B84" s="375"/>
      <c r="C84" s="375"/>
      <c r="D84" s="395"/>
    </row>
    <row r="85" s="131" customFormat="1" ht="24" customHeight="1" spans="1:4">
      <c r="A85" s="359"/>
      <c r="B85" s="375"/>
      <c r="C85" s="375"/>
      <c r="D85" s="395"/>
    </row>
    <row r="86" s="131" customFormat="1" ht="24" customHeight="1" spans="1:4">
      <c r="A86" s="359"/>
      <c r="B86" s="375"/>
      <c r="C86" s="375"/>
      <c r="D86" s="395"/>
    </row>
    <row r="87" s="131" customFormat="1" ht="24" customHeight="1" spans="1:4">
      <c r="A87" s="359"/>
      <c r="B87" s="375"/>
      <c r="C87" s="375"/>
      <c r="D87" s="395"/>
    </row>
    <row r="88" s="131" customFormat="1" ht="24" customHeight="1" spans="1:4">
      <c r="A88" s="359"/>
      <c r="B88" s="375"/>
      <c r="C88" s="375"/>
      <c r="D88" s="395"/>
    </row>
    <row r="89" s="131" customFormat="1" ht="24" customHeight="1" spans="1:4">
      <c r="A89" s="359"/>
      <c r="B89" s="375"/>
      <c r="C89" s="375"/>
      <c r="D89" s="395"/>
    </row>
    <row r="90" s="131" customFormat="1" ht="24" customHeight="1" spans="1:4">
      <c r="A90" s="359"/>
      <c r="B90" s="375"/>
      <c r="C90" s="375"/>
      <c r="D90" s="375"/>
    </row>
    <row r="91" s="131" customFormat="1" ht="24" customHeight="1" spans="1:4">
      <c r="A91" s="359"/>
      <c r="B91" s="375"/>
      <c r="C91" s="375"/>
      <c r="D91" s="375"/>
    </row>
    <row r="92" s="131" customFormat="1" ht="24" customHeight="1" spans="1:4">
      <c r="A92" s="359"/>
      <c r="B92" s="375"/>
      <c r="C92" s="375"/>
      <c r="D92" s="375"/>
    </row>
    <row r="93" ht="24" customHeight="1" spans="2:4">
      <c r="B93" s="375"/>
      <c r="C93" s="375"/>
      <c r="D93" s="375"/>
    </row>
    <row r="94" spans="2:4">
      <c r="B94" s="375"/>
      <c r="C94" s="375"/>
      <c r="D94" s="375"/>
    </row>
    <row r="95" spans="2:4">
      <c r="B95" s="375"/>
      <c r="C95" s="375"/>
      <c r="D95" s="375"/>
    </row>
    <row r="96" spans="2:4">
      <c r="B96" s="375"/>
      <c r="C96" s="375"/>
      <c r="D96" s="375"/>
    </row>
    <row r="97" spans="2:4">
      <c r="B97" s="375"/>
      <c r="C97" s="375"/>
      <c r="D97" s="375"/>
    </row>
    <row r="98" spans="2:4">
      <c r="B98" s="375"/>
      <c r="C98" s="375"/>
      <c r="D98" s="375"/>
    </row>
    <row r="99" spans="2:4">
      <c r="B99" s="375"/>
      <c r="C99" s="375"/>
      <c r="D99" s="375"/>
    </row>
    <row r="100" spans="2:4">
      <c r="B100" s="375"/>
      <c r="C100" s="375"/>
      <c r="D100" s="375"/>
    </row>
  </sheetData>
  <mergeCells count="2">
    <mergeCell ref="A2:D2"/>
    <mergeCell ref="C3:D3"/>
  </mergeCells>
  <printOptions horizontalCentered="1"/>
  <pageMargins left="0.590277777777778" right="0.590277777777778" top="0.786805555555556" bottom="0.786805555555556" header="0.5" footer="0.5"/>
  <pageSetup paperSize="9" scale="95" fitToHeight="0"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5"/>
  <sheetViews>
    <sheetView view="pageBreakPreview" zoomScaleNormal="100" zoomScaleSheetLayoutView="100" topLeftCell="A10" workbookViewId="0">
      <selection activeCell="D12" sqref="D12"/>
    </sheetView>
  </sheetViews>
  <sheetFormatPr defaultColWidth="9" defaultRowHeight="14.4"/>
  <cols>
    <col min="1" max="1" width="30" style="131" customWidth="1"/>
    <col min="2" max="3" width="5.625" style="131" customWidth="1"/>
    <col min="4" max="4" width="8.125" style="131" customWidth="1"/>
    <col min="5" max="5" width="6.375" style="131" customWidth="1"/>
    <col min="6" max="6" width="6.75" style="131" customWidth="1"/>
    <col min="7" max="7" width="9.625" style="131" customWidth="1"/>
    <col min="8" max="8" width="19.125" style="131" customWidth="1"/>
    <col min="9" max="9" width="19.75" style="131" customWidth="1"/>
    <col min="10" max="10" width="10.625" style="131" customWidth="1"/>
    <col min="11" max="11" width="9" style="131"/>
    <col min="12" max="12" width="11.875" style="131" customWidth="1"/>
    <col min="13" max="16384" width="9" style="131"/>
  </cols>
  <sheetData>
    <row r="1" s="356" customFormat="1" ht="24" customHeight="1" spans="1:1">
      <c r="A1" s="360" t="s">
        <v>25</v>
      </c>
    </row>
    <row r="2" s="164" customFormat="1" ht="42" customHeight="1" spans="1:1">
      <c r="A2" s="164" t="s">
        <v>24</v>
      </c>
    </row>
    <row r="3" s="165" customFormat="1" ht="27" customHeight="1" spans="10:10">
      <c r="J3" s="165" t="s">
        <v>84</v>
      </c>
    </row>
    <row r="4" s="357" customFormat="1" ht="30" customHeight="1" spans="1:10">
      <c r="A4" s="82" t="s">
        <v>1262</v>
      </c>
      <c r="B4" s="82" t="s">
        <v>1263</v>
      </c>
      <c r="C4" s="82" t="s">
        <v>1264</v>
      </c>
      <c r="D4" s="82" t="s">
        <v>1265</v>
      </c>
      <c r="E4" s="82" t="s">
        <v>1266</v>
      </c>
      <c r="F4" s="82"/>
      <c r="G4" s="82"/>
      <c r="H4" s="82" t="s">
        <v>1267</v>
      </c>
      <c r="I4" s="82"/>
      <c r="J4" s="82" t="s">
        <v>1268</v>
      </c>
    </row>
    <row r="5" s="357" customFormat="1" ht="32" customHeight="1" spans="1:10">
      <c r="A5" s="82"/>
      <c r="B5" s="82"/>
      <c r="C5" s="82"/>
      <c r="D5" s="82"/>
      <c r="E5" s="82" t="s">
        <v>1269</v>
      </c>
      <c r="F5" s="82" t="s">
        <v>1270</v>
      </c>
      <c r="G5" s="82" t="s">
        <v>1271</v>
      </c>
      <c r="H5" s="82" t="s">
        <v>1272</v>
      </c>
      <c r="I5" s="82" t="s">
        <v>1273</v>
      </c>
      <c r="J5" s="82"/>
    </row>
    <row r="6" s="358" customFormat="1" ht="24" customHeight="1" spans="1:10">
      <c r="A6" s="60" t="s">
        <v>1274</v>
      </c>
      <c r="B6" s="60"/>
      <c r="C6" s="60"/>
      <c r="D6" s="361"/>
      <c r="E6" s="361"/>
      <c r="F6" s="361"/>
      <c r="G6" s="361"/>
      <c r="H6" s="60"/>
      <c r="I6" s="60"/>
      <c r="J6" s="60"/>
    </row>
    <row r="7" s="359" customFormat="1" ht="57.6" spans="1:10">
      <c r="A7" s="362" t="s">
        <v>1275</v>
      </c>
      <c r="B7" s="61" t="s">
        <v>1276</v>
      </c>
      <c r="C7" s="363">
        <v>2</v>
      </c>
      <c r="D7" s="364">
        <v>6240</v>
      </c>
      <c r="E7" s="365">
        <v>6240</v>
      </c>
      <c r="F7" s="366">
        <v>2120</v>
      </c>
      <c r="G7" s="365">
        <v>4140</v>
      </c>
      <c r="H7" s="367" t="s">
        <v>1277</v>
      </c>
      <c r="I7" s="118" t="s">
        <v>1278</v>
      </c>
      <c r="J7" s="63"/>
    </row>
    <row r="8" s="359" customFormat="1" ht="24" customHeight="1" spans="1:10">
      <c r="A8" s="362"/>
      <c r="B8" s="61"/>
      <c r="C8" s="368"/>
      <c r="D8" s="368"/>
      <c r="E8" s="368"/>
      <c r="F8" s="368"/>
      <c r="G8" s="368"/>
      <c r="H8" s="63"/>
      <c r="I8" s="63"/>
      <c r="J8" s="63"/>
    </row>
    <row r="9" s="359" customFormat="1" ht="24" customHeight="1" spans="1:10">
      <c r="A9" s="362" t="s">
        <v>189</v>
      </c>
      <c r="B9" s="61"/>
      <c r="C9" s="368"/>
      <c r="D9" s="368"/>
      <c r="E9" s="368"/>
      <c r="F9" s="368"/>
      <c r="G9" s="368"/>
      <c r="H9" s="63"/>
      <c r="I9" s="63"/>
      <c r="J9" s="63"/>
    </row>
    <row r="10" s="358" customFormat="1" ht="24" customHeight="1" spans="1:10">
      <c r="A10" s="60" t="s">
        <v>1279</v>
      </c>
      <c r="B10" s="60"/>
      <c r="C10" s="60"/>
      <c r="D10" s="361"/>
      <c r="E10" s="361"/>
      <c r="F10" s="361"/>
      <c r="G10" s="361"/>
      <c r="H10" s="60"/>
      <c r="I10" s="60"/>
      <c r="J10" s="60"/>
    </row>
    <row r="11" s="359" customFormat="1" ht="144" spans="1:10">
      <c r="A11" s="61" t="s">
        <v>1280</v>
      </c>
      <c r="B11" s="61" t="s">
        <v>1281</v>
      </c>
      <c r="C11" s="363">
        <v>2</v>
      </c>
      <c r="D11" s="364">
        <v>1553</v>
      </c>
      <c r="E11" s="365"/>
      <c r="F11" s="366"/>
      <c r="G11" s="365">
        <v>1553</v>
      </c>
      <c r="H11" s="367" t="s">
        <v>1282</v>
      </c>
      <c r="I11" s="367" t="s">
        <v>1282</v>
      </c>
      <c r="J11" s="63"/>
    </row>
    <row r="12" s="359" customFormat="1" ht="51" customHeight="1" spans="1:10">
      <c r="A12" s="362" t="s">
        <v>1283</v>
      </c>
      <c r="B12" s="369" t="s">
        <v>1281</v>
      </c>
      <c r="C12" s="363">
        <v>2</v>
      </c>
      <c r="D12" s="370">
        <v>1600</v>
      </c>
      <c r="E12" s="371"/>
      <c r="F12" s="366"/>
      <c r="G12" s="371">
        <v>1600</v>
      </c>
      <c r="H12" s="372" t="s">
        <v>1284</v>
      </c>
      <c r="I12" s="118" t="s">
        <v>1284</v>
      </c>
      <c r="J12" s="63"/>
    </row>
    <row r="13" s="359" customFormat="1" ht="24" customHeight="1" spans="1:10">
      <c r="A13" s="362" t="s">
        <v>189</v>
      </c>
      <c r="B13" s="369"/>
      <c r="C13" s="372"/>
      <c r="D13" s="371"/>
      <c r="E13" s="371"/>
      <c r="F13" s="366"/>
      <c r="G13" s="371"/>
      <c r="H13" s="372"/>
      <c r="I13" s="118"/>
      <c r="J13" s="63"/>
    </row>
    <row r="14" s="358" customFormat="1" ht="24" customHeight="1" spans="1:10">
      <c r="A14" s="60" t="s">
        <v>1285</v>
      </c>
      <c r="B14" s="60"/>
      <c r="C14" s="60"/>
      <c r="D14" s="361"/>
      <c r="E14" s="361"/>
      <c r="F14" s="361"/>
      <c r="G14" s="361"/>
      <c r="H14" s="60"/>
      <c r="I14" s="60"/>
      <c r="J14" s="60"/>
    </row>
    <row r="15" s="359" customFormat="1" ht="129.6" spans="1:10">
      <c r="A15" s="61" t="s">
        <v>1286</v>
      </c>
      <c r="B15" s="369" t="s">
        <v>1281</v>
      </c>
      <c r="C15" s="373">
        <v>2</v>
      </c>
      <c r="D15" s="370">
        <v>1734.39575</v>
      </c>
      <c r="E15" s="371"/>
      <c r="F15" s="366"/>
      <c r="G15" s="371">
        <v>1734.4</v>
      </c>
      <c r="H15" s="372" t="s">
        <v>1287</v>
      </c>
      <c r="I15" s="372" t="s">
        <v>1287</v>
      </c>
      <c r="J15" s="63"/>
    </row>
    <row r="16" s="359" customFormat="1" ht="24" customHeight="1" spans="1:10">
      <c r="A16" s="362" t="s">
        <v>189</v>
      </c>
      <c r="B16" s="369"/>
      <c r="C16" s="372"/>
      <c r="D16" s="371"/>
      <c r="E16" s="371"/>
      <c r="F16" s="366"/>
      <c r="G16" s="371"/>
      <c r="H16" s="372"/>
      <c r="I16" s="118"/>
      <c r="J16" s="63"/>
    </row>
    <row r="17" s="359" customFormat="1" ht="24" customHeight="1" spans="1:10">
      <c r="A17" s="362" t="s">
        <v>189</v>
      </c>
      <c r="B17" s="369"/>
      <c r="C17" s="372"/>
      <c r="D17" s="371"/>
      <c r="E17" s="371"/>
      <c r="F17" s="366"/>
      <c r="G17" s="371"/>
      <c r="H17" s="372"/>
      <c r="I17" s="118"/>
      <c r="J17" s="63"/>
    </row>
    <row r="18" s="359" customFormat="1" ht="24" customHeight="1" spans="1:10">
      <c r="A18" s="63"/>
      <c r="B18" s="369"/>
      <c r="C18" s="368"/>
      <c r="D18" s="368"/>
      <c r="E18" s="368"/>
      <c r="F18" s="368"/>
      <c r="G18" s="368"/>
      <c r="H18" s="63"/>
      <c r="I18" s="63"/>
      <c r="J18" s="63"/>
    </row>
    <row r="19" s="357" customFormat="1" ht="24" customHeight="1" spans="1:10">
      <c r="A19" s="82" t="s">
        <v>1288</v>
      </c>
      <c r="B19" s="82"/>
      <c r="C19" s="82"/>
      <c r="D19" s="361">
        <f>D7+D11+D15</f>
        <v>9527.39575</v>
      </c>
      <c r="E19" s="361">
        <f>E7+E11+E15</f>
        <v>6240</v>
      </c>
      <c r="F19" s="361">
        <f>F7+F11+F15</f>
        <v>2120</v>
      </c>
      <c r="G19" s="361">
        <f>G7+G11+G15</f>
        <v>7427.4</v>
      </c>
      <c r="H19" s="82"/>
      <c r="I19" s="82"/>
      <c r="J19" s="82"/>
    </row>
    <row r="20" s="359" customFormat="1" ht="24" customHeight="1" spans="4:7">
      <c r="D20" s="374"/>
      <c r="E20" s="374"/>
      <c r="F20" s="374"/>
      <c r="G20" s="374"/>
    </row>
    <row r="21" s="359" customFormat="1" ht="24" customHeight="1" spans="4:7">
      <c r="D21" s="375"/>
      <c r="E21" s="375"/>
      <c r="F21" s="375"/>
      <c r="G21" s="375"/>
    </row>
    <row r="22" s="359" customFormat="1" ht="24" customHeight="1" spans="4:7">
      <c r="D22" s="375"/>
      <c r="E22" s="375"/>
      <c r="F22" s="375"/>
      <c r="G22" s="375"/>
    </row>
    <row r="23" s="359" customFormat="1" ht="24" customHeight="1" spans="4:7">
      <c r="D23" s="375"/>
      <c r="E23" s="375"/>
      <c r="F23" s="375"/>
      <c r="G23" s="375"/>
    </row>
    <row r="24" ht="24" customHeight="1" spans="4:7">
      <c r="D24" s="375"/>
      <c r="E24" s="375"/>
      <c r="F24" s="375"/>
      <c r="G24" s="375"/>
    </row>
    <row r="25" ht="24" customHeight="1" spans="4:7">
      <c r="D25" s="375"/>
      <c r="E25" s="375"/>
      <c r="F25" s="375"/>
      <c r="G25" s="375"/>
    </row>
    <row r="26" ht="24" customHeight="1" spans="4:7">
      <c r="D26" s="375"/>
      <c r="E26" s="375"/>
      <c r="F26" s="375"/>
      <c r="G26" s="375"/>
    </row>
    <row r="27" ht="24" customHeight="1" spans="4:7">
      <c r="D27" s="375"/>
      <c r="E27" s="375"/>
      <c r="F27" s="375"/>
      <c r="G27" s="375"/>
    </row>
    <row r="28" ht="24" customHeight="1" spans="4:7">
      <c r="D28" s="375"/>
      <c r="E28" s="375"/>
      <c r="F28" s="375"/>
      <c r="G28" s="375"/>
    </row>
    <row r="29" ht="24" customHeight="1" spans="4:7">
      <c r="D29" s="375"/>
      <c r="E29" s="375"/>
      <c r="F29" s="375"/>
      <c r="G29" s="375"/>
    </row>
    <row r="30" ht="24" customHeight="1" spans="4:7">
      <c r="D30" s="375"/>
      <c r="E30" s="375"/>
      <c r="F30" s="375"/>
      <c r="G30" s="375"/>
    </row>
    <row r="31" ht="24" customHeight="1" spans="4:7">
      <c r="D31" s="375"/>
      <c r="E31" s="375"/>
      <c r="F31" s="375"/>
      <c r="G31" s="375"/>
    </row>
    <row r="32" ht="24" customHeight="1" spans="4:7">
      <c r="D32" s="375"/>
      <c r="E32" s="375"/>
      <c r="F32" s="375"/>
      <c r="G32" s="375"/>
    </row>
    <row r="33" ht="24" customHeight="1" spans="4:7">
      <c r="D33" s="375"/>
      <c r="E33" s="375"/>
      <c r="F33" s="375"/>
      <c r="G33" s="375"/>
    </row>
    <row r="34" ht="24" customHeight="1" spans="4:7">
      <c r="D34" s="375"/>
      <c r="E34" s="375"/>
      <c r="F34" s="375"/>
      <c r="G34" s="375"/>
    </row>
    <row r="35" ht="24" customHeight="1" spans="4:7">
      <c r="D35" s="375"/>
      <c r="E35" s="375"/>
      <c r="F35" s="375"/>
      <c r="G35" s="375"/>
    </row>
    <row r="36" ht="24" customHeight="1" spans="4:7">
      <c r="D36" s="375"/>
      <c r="E36" s="375"/>
      <c r="F36" s="375"/>
      <c r="G36" s="375"/>
    </row>
    <row r="37" ht="24" customHeight="1" spans="4:7">
      <c r="D37" s="375"/>
      <c r="E37" s="375"/>
      <c r="F37" s="375"/>
      <c r="G37" s="375"/>
    </row>
    <row r="38" ht="24" customHeight="1" spans="4:7">
      <c r="D38" s="375"/>
      <c r="E38" s="375"/>
      <c r="F38" s="375"/>
      <c r="G38" s="375"/>
    </row>
    <row r="39" ht="24" customHeight="1" spans="4:7">
      <c r="D39" s="375"/>
      <c r="E39" s="375"/>
      <c r="F39" s="375"/>
      <c r="G39" s="375"/>
    </row>
    <row r="40" ht="24" customHeight="1" spans="4:7">
      <c r="D40" s="375"/>
      <c r="E40" s="375"/>
      <c r="F40" s="375"/>
      <c r="G40" s="375"/>
    </row>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8">
    <mergeCell ref="A2:J2"/>
    <mergeCell ref="E4:G4"/>
    <mergeCell ref="H4:I4"/>
    <mergeCell ref="A4:A5"/>
    <mergeCell ref="B4:B5"/>
    <mergeCell ref="C4:C5"/>
    <mergeCell ref="D4:D5"/>
    <mergeCell ref="J4:J5"/>
  </mergeCells>
  <printOptions horizontalCentered="1"/>
  <pageMargins left="0.590277777777778" right="0.590277777777778" top="0.786805555555556" bottom="0.786805555555556" header="0.5" footer="0.5"/>
  <pageSetup paperSize="9" scale="69"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88"/>
  <sheetViews>
    <sheetView showGridLines="0" showZeros="0" view="pageBreakPreview" zoomScale="85" zoomScaleNormal="100" zoomScaleSheetLayoutView="85" workbookViewId="0">
      <selection activeCell="A2" sqref="A2:B2"/>
    </sheetView>
  </sheetViews>
  <sheetFormatPr defaultColWidth="6.875" defaultRowHeight="15.95" customHeight="1" outlineLevelCol="1"/>
  <cols>
    <col min="1" max="1" width="57.625" style="335" customWidth="1"/>
    <col min="2" max="2" width="25.625" style="354" customWidth="1"/>
    <col min="3" max="4" width="6.875" style="335"/>
    <col min="5" max="5" width="24.5" style="335" customWidth="1"/>
    <col min="6" max="253" width="6.875" style="335"/>
    <col min="254" max="16384" width="6.875" style="131"/>
  </cols>
  <sheetData>
    <row r="1" s="331" customFormat="1" ht="24" customHeight="1" spans="1:2">
      <c r="A1" s="336" t="s">
        <v>28</v>
      </c>
      <c r="B1" s="337"/>
    </row>
    <row r="2" s="332" customFormat="1" ht="42" customHeight="1" spans="1:2">
      <c r="A2" s="338" t="s">
        <v>27</v>
      </c>
      <c r="B2" s="339"/>
    </row>
    <row r="3" s="325" customFormat="1" ht="27" customHeight="1" spans="2:2">
      <c r="B3" s="355" t="s">
        <v>84</v>
      </c>
    </row>
    <row r="4" s="333" customFormat="1" ht="26" customHeight="1" spans="1:2">
      <c r="A4" s="289" t="s">
        <v>85</v>
      </c>
      <c r="B4" s="323" t="s">
        <v>86</v>
      </c>
    </row>
    <row r="5" s="333" customFormat="1" ht="24" customHeight="1" spans="1:2">
      <c r="A5" s="340" t="s">
        <v>1289</v>
      </c>
      <c r="B5" s="341">
        <f>SUM(B6:B13)</f>
        <v>125</v>
      </c>
    </row>
    <row r="6" s="334" customFormat="1" ht="24" customHeight="1" spans="1:2">
      <c r="A6" s="342" t="s">
        <v>1290</v>
      </c>
      <c r="B6" s="343"/>
    </row>
    <row r="7" s="334" customFormat="1" ht="24" customHeight="1" spans="1:2">
      <c r="A7" s="342" t="s">
        <v>1291</v>
      </c>
      <c r="B7" s="343"/>
    </row>
    <row r="8" s="334" customFormat="1" ht="24" customHeight="1" spans="1:2">
      <c r="A8" s="342" t="s">
        <v>1292</v>
      </c>
      <c r="B8" s="343"/>
    </row>
    <row r="9" s="334" customFormat="1" ht="24" customHeight="1" spans="1:2">
      <c r="A9" s="342" t="s">
        <v>1293</v>
      </c>
      <c r="B9" s="343"/>
    </row>
    <row r="10" s="334" customFormat="1" ht="24" customHeight="1" spans="1:2">
      <c r="A10" s="342" t="s">
        <v>1294</v>
      </c>
      <c r="B10" s="343">
        <v>125</v>
      </c>
    </row>
    <row r="11" s="334" customFormat="1" ht="24" customHeight="1" spans="1:2">
      <c r="A11" s="342" t="s">
        <v>1295</v>
      </c>
      <c r="B11" s="343"/>
    </row>
    <row r="12" s="334" customFormat="1" ht="24" customHeight="1" spans="1:2">
      <c r="A12" s="342" t="s">
        <v>1296</v>
      </c>
      <c r="B12" s="344"/>
    </row>
    <row r="13" s="334" customFormat="1" ht="24" customHeight="1" spans="1:2">
      <c r="A13" s="342" t="s">
        <v>1297</v>
      </c>
      <c r="B13" s="344"/>
    </row>
    <row r="14" s="334" customFormat="1" ht="24" customHeight="1" spans="1:2">
      <c r="A14" s="342" t="s">
        <v>189</v>
      </c>
      <c r="B14" s="344"/>
    </row>
    <row r="15" s="334" customFormat="1" ht="24" customHeight="1" spans="1:2">
      <c r="A15" s="342" t="s">
        <v>189</v>
      </c>
      <c r="B15" s="344"/>
    </row>
    <row r="16" s="334" customFormat="1" ht="24" customHeight="1" spans="1:2">
      <c r="A16" s="342" t="s">
        <v>1298</v>
      </c>
      <c r="B16" s="344"/>
    </row>
    <row r="17" s="333" customFormat="1" ht="24" customHeight="1" spans="1:2">
      <c r="A17" s="340" t="s">
        <v>1299</v>
      </c>
      <c r="B17" s="330">
        <f>SUM(B18:B25)</f>
        <v>0</v>
      </c>
    </row>
    <row r="18" s="334" customFormat="1" ht="24" customHeight="1" spans="1:2">
      <c r="A18" s="342" t="s">
        <v>1300</v>
      </c>
      <c r="B18" s="345"/>
    </row>
    <row r="19" s="334" customFormat="1" ht="24" customHeight="1" spans="1:2">
      <c r="A19" s="342" t="s">
        <v>1301</v>
      </c>
      <c r="B19" s="345"/>
    </row>
    <row r="20" s="334" customFormat="1" ht="24" customHeight="1" spans="1:2">
      <c r="A20" s="342" t="s">
        <v>1302</v>
      </c>
      <c r="B20" s="344"/>
    </row>
    <row r="21" s="334" customFormat="1" ht="24" customHeight="1" spans="1:2">
      <c r="A21" s="342" t="s">
        <v>1303</v>
      </c>
      <c r="B21" s="345"/>
    </row>
    <row r="22" s="334" customFormat="1" ht="24" customHeight="1" spans="1:2">
      <c r="A22" s="342" t="s">
        <v>1304</v>
      </c>
      <c r="B22" s="345"/>
    </row>
    <row r="23" s="334" customFormat="1" ht="24" customHeight="1" spans="1:2">
      <c r="A23" s="342" t="s">
        <v>189</v>
      </c>
      <c r="B23" s="344"/>
    </row>
    <row r="24" s="334" customFormat="1" ht="24" customHeight="1" spans="1:2">
      <c r="A24" s="342" t="s">
        <v>189</v>
      </c>
      <c r="B24" s="344"/>
    </row>
    <row r="25" s="334" customFormat="1" ht="24" customHeight="1" spans="1:2">
      <c r="A25" s="342" t="s">
        <v>1305</v>
      </c>
      <c r="B25" s="344"/>
    </row>
    <row r="26" s="334" customFormat="1" ht="24" customHeight="1" spans="1:2">
      <c r="A26" s="329"/>
      <c r="B26" s="344"/>
    </row>
    <row r="27" s="333" customFormat="1" ht="24" customHeight="1" spans="1:2">
      <c r="A27" s="289" t="s">
        <v>1306</v>
      </c>
      <c r="B27" s="330">
        <f>B5+B17</f>
        <v>125</v>
      </c>
    </row>
    <row r="28" s="353" customFormat="1" ht="24" customHeight="1" spans="1:2">
      <c r="A28" s="335"/>
      <c r="B28" s="354"/>
    </row>
    <row r="29" ht="24" customHeight="1"/>
    <row r="30" ht="24" customHeight="1"/>
    <row r="31" ht="24" customHeight="1"/>
    <row r="32" ht="24" customHeight="1"/>
    <row r="33" ht="24" customHeight="1"/>
    <row r="34" ht="24" customHeight="1"/>
    <row r="35" ht="24" customHeight="1"/>
    <row r="36" ht="24" customHeight="1" spans="1:1">
      <c r="A36" s="352"/>
    </row>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95"/>
  <sheetViews>
    <sheetView showGridLines="0" showZeros="0" view="pageBreakPreview" zoomScale="70" zoomScaleNormal="100" zoomScaleSheetLayoutView="70" workbookViewId="0">
      <pane ySplit="4" topLeftCell="A44" activePane="bottomLeft" state="frozen"/>
      <selection/>
      <selection pane="bottomLeft" activeCell="B50" sqref="B50"/>
    </sheetView>
  </sheetViews>
  <sheetFormatPr defaultColWidth="9" defaultRowHeight="15.95" customHeight="1" outlineLevelCol="1"/>
  <cols>
    <col min="1" max="1" width="60.625" style="335" customWidth="1"/>
    <col min="2" max="2" width="20.625" style="335" customWidth="1"/>
    <col min="3" max="3" width="11.875" style="335" customWidth="1"/>
    <col min="4" max="255" width="9" style="335"/>
    <col min="256" max="16384" width="9" style="131"/>
  </cols>
  <sheetData>
    <row r="1" s="331" customFormat="1" ht="24" customHeight="1" spans="1:2">
      <c r="A1" s="336" t="s">
        <v>30</v>
      </c>
      <c r="B1" s="337"/>
    </row>
    <row r="2" s="332" customFormat="1" ht="42" customHeight="1" spans="1:2">
      <c r="A2" s="338" t="s">
        <v>29</v>
      </c>
      <c r="B2" s="339"/>
    </row>
    <row r="3" s="325" customFormat="1" ht="27" customHeight="1" spans="2:2">
      <c r="B3" s="326" t="s">
        <v>84</v>
      </c>
    </row>
    <row r="4" s="333" customFormat="1" ht="23" customHeight="1" spans="1:2">
      <c r="A4" s="289" t="s">
        <v>85</v>
      </c>
      <c r="B4" s="323" t="s">
        <v>86</v>
      </c>
    </row>
    <row r="5" s="333" customFormat="1" ht="23" customHeight="1" spans="1:2">
      <c r="A5" s="307" t="s">
        <v>1307</v>
      </c>
      <c r="B5" s="327">
        <f>B6</f>
        <v>0</v>
      </c>
    </row>
    <row r="6" s="333" customFormat="1" ht="23" customHeight="1" spans="1:2">
      <c r="A6" s="146" t="s">
        <v>1308</v>
      </c>
      <c r="B6" s="328"/>
    </row>
    <row r="7" s="333" customFormat="1" ht="23" customHeight="1" spans="1:2">
      <c r="A7" s="307" t="s">
        <v>1309</v>
      </c>
      <c r="B7" s="327">
        <f>SUM(B8:B10)</f>
        <v>0</v>
      </c>
    </row>
    <row r="8" s="333" customFormat="1" ht="23" customHeight="1" spans="1:2">
      <c r="A8" s="146" t="s">
        <v>1310</v>
      </c>
      <c r="B8" s="328"/>
    </row>
    <row r="9" s="333" customFormat="1" ht="23" customHeight="1" spans="1:2">
      <c r="A9" s="146" t="s">
        <v>1311</v>
      </c>
      <c r="B9" s="328"/>
    </row>
    <row r="10" s="334" customFormat="1" ht="23" customHeight="1" spans="1:2">
      <c r="A10" s="146" t="s">
        <v>1312</v>
      </c>
      <c r="B10" s="328"/>
    </row>
    <row r="11" s="333" customFormat="1" ht="23" customHeight="1" spans="1:2">
      <c r="A11" s="307" t="s">
        <v>1313</v>
      </c>
      <c r="B11" s="327">
        <f>SUM(B12:B14)</f>
        <v>0</v>
      </c>
    </row>
    <row r="12" s="334" customFormat="1" ht="23" customHeight="1" spans="1:2">
      <c r="A12" s="146" t="s">
        <v>1314</v>
      </c>
      <c r="B12" s="328"/>
    </row>
    <row r="13" s="334" customFormat="1" ht="23" customHeight="1" spans="1:2">
      <c r="A13" s="146" t="s">
        <v>1315</v>
      </c>
      <c r="B13" s="328"/>
    </row>
    <row r="14" s="334" customFormat="1" ht="23" customHeight="1" spans="1:2">
      <c r="A14" s="146" t="s">
        <v>1316</v>
      </c>
      <c r="B14" s="328"/>
    </row>
    <row r="15" s="333" customFormat="1" ht="23" customHeight="1" spans="1:2">
      <c r="A15" s="307" t="s">
        <v>1317</v>
      </c>
      <c r="B15" s="327">
        <f>B16</f>
        <v>0</v>
      </c>
    </row>
    <row r="16" s="334" customFormat="1" ht="23" customHeight="1" spans="1:2">
      <c r="A16" s="146" t="s">
        <v>1318</v>
      </c>
      <c r="B16" s="328"/>
    </row>
    <row r="17" s="333" customFormat="1" ht="23" customHeight="1" spans="1:2">
      <c r="A17" s="307" t="s">
        <v>1319</v>
      </c>
      <c r="B17" s="327">
        <f>SUM(B18:B27)</f>
        <v>122</v>
      </c>
    </row>
    <row r="18" s="334" customFormat="1" ht="23" customHeight="1" spans="1:2">
      <c r="A18" s="146" t="s">
        <v>1320</v>
      </c>
      <c r="B18" s="328">
        <v>122</v>
      </c>
    </row>
    <row r="19" s="334" customFormat="1" ht="23" customHeight="1" spans="1:2">
      <c r="A19" s="146" t="s">
        <v>1321</v>
      </c>
      <c r="B19" s="328"/>
    </row>
    <row r="20" s="334" customFormat="1" ht="23" customHeight="1" spans="1:2">
      <c r="A20" s="146" t="s">
        <v>1322</v>
      </c>
      <c r="B20" s="328"/>
    </row>
    <row r="21" s="334" customFormat="1" ht="23" customHeight="1" spans="1:2">
      <c r="A21" s="146" t="s">
        <v>1323</v>
      </c>
      <c r="B21" s="328"/>
    </row>
    <row r="22" s="334" customFormat="1" ht="23" customHeight="1" spans="1:2">
      <c r="A22" s="146" t="s">
        <v>1324</v>
      </c>
      <c r="B22" s="328"/>
    </row>
    <row r="23" s="334" customFormat="1" ht="23" customHeight="1" spans="1:2">
      <c r="A23" s="146" t="s">
        <v>1325</v>
      </c>
      <c r="B23" s="328"/>
    </row>
    <row r="24" s="334" customFormat="1" ht="23" customHeight="1" spans="1:2">
      <c r="A24" s="146" t="s">
        <v>1326</v>
      </c>
      <c r="B24" s="328"/>
    </row>
    <row r="25" s="334" customFormat="1" ht="23" customHeight="1" spans="1:2">
      <c r="A25" s="146" t="s">
        <v>1327</v>
      </c>
      <c r="B25" s="328"/>
    </row>
    <row r="26" s="334" customFormat="1" ht="23" customHeight="1" spans="1:2">
      <c r="A26" s="146" t="s">
        <v>1328</v>
      </c>
      <c r="B26" s="328"/>
    </row>
    <row r="27" s="334" customFormat="1" ht="23" customHeight="1" spans="1:2">
      <c r="A27" s="146" t="s">
        <v>1329</v>
      </c>
      <c r="B27" s="328"/>
    </row>
    <row r="28" s="333" customFormat="1" ht="23" customHeight="1" spans="1:2">
      <c r="A28" s="307" t="s">
        <v>1330</v>
      </c>
      <c r="B28" s="327">
        <f>SUM(B29:B32)</f>
        <v>0</v>
      </c>
    </row>
    <row r="29" s="334" customFormat="1" ht="23" customHeight="1" spans="1:2">
      <c r="A29" s="146" t="s">
        <v>1331</v>
      </c>
      <c r="B29" s="328"/>
    </row>
    <row r="30" s="334" customFormat="1" ht="23" customHeight="1" spans="1:2">
      <c r="A30" s="146" t="s">
        <v>1332</v>
      </c>
      <c r="B30" s="328"/>
    </row>
    <row r="31" s="334" customFormat="1" ht="23" customHeight="1" spans="1:2">
      <c r="A31" s="146" t="s">
        <v>1333</v>
      </c>
      <c r="B31" s="328"/>
    </row>
    <row r="32" s="334" customFormat="1" ht="23" customHeight="1" spans="1:2">
      <c r="A32" s="146" t="s">
        <v>1334</v>
      </c>
      <c r="B32" s="328"/>
    </row>
    <row r="33" s="333" customFormat="1" ht="23" customHeight="1" spans="1:2">
      <c r="A33" s="307" t="s">
        <v>1335</v>
      </c>
      <c r="B33" s="327">
        <f>SUM(B34:B39)</f>
        <v>0</v>
      </c>
    </row>
    <row r="34" s="334" customFormat="1" ht="23" customHeight="1" spans="1:2">
      <c r="A34" s="146" t="s">
        <v>1336</v>
      </c>
      <c r="B34" s="328"/>
    </row>
    <row r="35" s="334" customFormat="1" ht="23" customHeight="1" spans="1:2">
      <c r="A35" s="146" t="s">
        <v>1337</v>
      </c>
      <c r="B35" s="328"/>
    </row>
    <row r="36" s="334" customFormat="1" ht="23" customHeight="1" spans="1:2">
      <c r="A36" s="146" t="s">
        <v>1338</v>
      </c>
      <c r="B36" s="328"/>
    </row>
    <row r="37" s="334" customFormat="1" ht="23" customHeight="1" spans="1:2">
      <c r="A37" s="146" t="s">
        <v>1339</v>
      </c>
      <c r="B37" s="328"/>
    </row>
    <row r="38" s="334" customFormat="1" ht="23" customHeight="1" spans="1:2">
      <c r="A38" s="146" t="s">
        <v>1340</v>
      </c>
      <c r="B38" s="328"/>
    </row>
    <row r="39" s="334" customFormat="1" ht="23" customHeight="1" spans="1:2">
      <c r="A39" s="146" t="s">
        <v>1341</v>
      </c>
      <c r="B39" s="328"/>
    </row>
    <row r="40" s="333" customFormat="1" ht="23" customHeight="1" spans="1:2">
      <c r="A40" s="307" t="s">
        <v>1342</v>
      </c>
      <c r="B40" s="327">
        <f>B41</f>
        <v>0</v>
      </c>
    </row>
    <row r="41" s="334" customFormat="1" ht="23" customHeight="1" spans="1:2">
      <c r="A41" s="146" t="s">
        <v>1343</v>
      </c>
      <c r="B41" s="328"/>
    </row>
    <row r="42" s="333" customFormat="1" ht="23" customHeight="1" spans="1:2">
      <c r="A42" s="307" t="s">
        <v>1344</v>
      </c>
      <c r="B42" s="350">
        <f>SUM(B43:B45)</f>
        <v>0</v>
      </c>
    </row>
    <row r="43" s="334" customFormat="1" ht="23" customHeight="1" spans="1:2">
      <c r="A43" s="146" t="s">
        <v>1345</v>
      </c>
      <c r="B43" s="351"/>
    </row>
    <row r="44" s="334" customFormat="1" ht="23" customHeight="1" spans="1:2">
      <c r="A44" s="146" t="s">
        <v>1346</v>
      </c>
      <c r="B44" s="328"/>
    </row>
    <row r="45" s="334" customFormat="1" ht="23" customHeight="1" spans="1:2">
      <c r="A45" s="146" t="s">
        <v>1347</v>
      </c>
      <c r="B45" s="328"/>
    </row>
    <row r="46" s="333" customFormat="1" ht="23" customHeight="1" spans="1:2">
      <c r="A46" s="307" t="s">
        <v>1348</v>
      </c>
      <c r="B46" s="350">
        <f>B47</f>
        <v>2.54</v>
      </c>
    </row>
    <row r="47" s="334" customFormat="1" ht="23" customHeight="1" spans="1:2">
      <c r="A47" s="146" t="s">
        <v>1349</v>
      </c>
      <c r="B47" s="351">
        <v>2.54</v>
      </c>
    </row>
    <row r="48" s="333" customFormat="1" ht="23" customHeight="1" spans="1:2">
      <c r="A48" s="307" t="s">
        <v>1350</v>
      </c>
      <c r="B48" s="327">
        <f>B49</f>
        <v>0</v>
      </c>
    </row>
    <row r="49" s="334" customFormat="1" ht="23" customHeight="1" spans="1:2">
      <c r="A49" s="146" t="s">
        <v>1351</v>
      </c>
      <c r="B49" s="328"/>
    </row>
    <row r="50" s="333" customFormat="1" ht="23" customHeight="1" spans="1:2">
      <c r="A50" s="307" t="s">
        <v>1352</v>
      </c>
      <c r="B50" s="327"/>
    </row>
    <row r="51" s="334" customFormat="1" ht="23" customHeight="1" spans="1:2">
      <c r="A51" s="329"/>
      <c r="B51" s="323"/>
    </row>
    <row r="52" s="334" customFormat="1" ht="23" customHeight="1" spans="1:2">
      <c r="A52" s="289" t="s">
        <v>1353</v>
      </c>
      <c r="B52" s="330">
        <f>B5+B7+B11+B15+B17+B28+B33+B40+B42+B46+B48+B50</f>
        <v>124.54</v>
      </c>
    </row>
    <row r="53" ht="24" customHeight="1"/>
    <row r="54" ht="24" customHeight="1"/>
    <row r="55" ht="24" customHeight="1"/>
    <row r="56" ht="24" customHeight="1" spans="1:1">
      <c r="A56" s="352"/>
    </row>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5"/>
  <sheetViews>
    <sheetView showZeros="0" view="pageBreakPreview" zoomScaleNormal="100" zoomScaleSheetLayoutView="100" workbookViewId="0">
      <selection activeCell="B7" sqref="B7"/>
    </sheetView>
  </sheetViews>
  <sheetFormatPr defaultColWidth="9" defaultRowHeight="15.6" outlineLevelCol="4"/>
  <cols>
    <col min="1" max="1" width="30.625" style="296" customWidth="1"/>
    <col min="2" max="2" width="12.625" style="297" customWidth="1"/>
    <col min="3" max="3" width="30.625" style="296" customWidth="1"/>
    <col min="4" max="4" width="12.625" style="346" customWidth="1"/>
    <col min="5" max="5" width="9.375" style="296"/>
    <col min="6" max="255" width="9" style="296"/>
    <col min="256" max="16384" width="9" style="131"/>
  </cols>
  <sheetData>
    <row r="1" s="331" customFormat="1" ht="24" customHeight="1" spans="1:2">
      <c r="A1" s="336" t="s">
        <v>32</v>
      </c>
      <c r="B1" s="337"/>
    </row>
    <row r="2" s="292" customFormat="1" ht="42" customHeight="1" spans="1:4">
      <c r="A2" s="300" t="s">
        <v>31</v>
      </c>
      <c r="B2" s="301"/>
      <c r="C2" s="301"/>
      <c r="D2" s="301"/>
    </row>
    <row r="3" s="293" customFormat="1" ht="27" customHeight="1" spans="1:4">
      <c r="A3" s="302"/>
      <c r="B3" s="303"/>
      <c r="C3" s="302"/>
      <c r="D3" s="326" t="s">
        <v>84</v>
      </c>
    </row>
    <row r="4" s="294" customFormat="1" ht="30" customHeight="1" spans="1:4">
      <c r="A4" s="305" t="s">
        <v>146</v>
      </c>
      <c r="B4" s="306" t="s">
        <v>86</v>
      </c>
      <c r="C4" s="305" t="s">
        <v>147</v>
      </c>
      <c r="D4" s="306" t="s">
        <v>86</v>
      </c>
    </row>
    <row r="5" s="295" customFormat="1" ht="24" customHeight="1" spans="1:4">
      <c r="A5" s="307" t="s">
        <v>1354</v>
      </c>
      <c r="B5" s="347">
        <v>125</v>
      </c>
      <c r="C5" s="307" t="s">
        <v>1355</v>
      </c>
      <c r="D5" s="347">
        <v>125</v>
      </c>
    </row>
    <row r="6" s="295" customFormat="1" ht="24" customHeight="1" spans="1:4">
      <c r="A6" s="307" t="s">
        <v>150</v>
      </c>
      <c r="B6" s="347"/>
      <c r="C6" s="197" t="s">
        <v>151</v>
      </c>
      <c r="D6" s="347"/>
    </row>
    <row r="7" s="295" customFormat="1" ht="24" customHeight="1" spans="1:4">
      <c r="A7" s="310" t="s">
        <v>152</v>
      </c>
      <c r="B7" s="311"/>
      <c r="C7" s="310" t="s">
        <v>153</v>
      </c>
      <c r="D7" s="311"/>
    </row>
    <row r="8" s="295" customFormat="1" ht="24" customHeight="1" spans="1:4">
      <c r="A8" s="310" t="s">
        <v>158</v>
      </c>
      <c r="B8" s="311"/>
      <c r="C8" s="310" t="s">
        <v>159</v>
      </c>
      <c r="D8" s="311"/>
    </row>
    <row r="9" s="295" customFormat="1" ht="24" customHeight="1" spans="1:4">
      <c r="A9" s="310" t="s">
        <v>160</v>
      </c>
      <c r="B9" s="311"/>
      <c r="C9" s="348" t="s">
        <v>179</v>
      </c>
      <c r="D9" s="309"/>
    </row>
    <row r="10" s="295" customFormat="1" ht="24" customHeight="1" spans="1:4">
      <c r="A10" s="310" t="s">
        <v>168</v>
      </c>
      <c r="B10" s="311"/>
      <c r="C10" s="310" t="s">
        <v>1356</v>
      </c>
      <c r="D10" s="311"/>
    </row>
    <row r="11" s="295" customFormat="1" ht="24" customHeight="1" spans="1:4">
      <c r="A11" s="314" t="s">
        <v>1357</v>
      </c>
      <c r="B11" s="311"/>
      <c r="C11" s="316" t="s">
        <v>189</v>
      </c>
      <c r="D11" s="311"/>
    </row>
    <row r="12" s="295" customFormat="1" ht="24" customHeight="1" spans="1:4">
      <c r="A12" s="316" t="s">
        <v>189</v>
      </c>
      <c r="B12" s="317"/>
      <c r="C12" s="316" t="s">
        <v>189</v>
      </c>
      <c r="D12" s="311"/>
    </row>
    <row r="13" s="295" customFormat="1" ht="24" customHeight="1" spans="1:4">
      <c r="A13" s="316" t="s">
        <v>189</v>
      </c>
      <c r="B13" s="203"/>
      <c r="C13" s="310"/>
      <c r="D13" s="311"/>
    </row>
    <row r="14" s="295" customFormat="1" ht="24" customHeight="1" spans="1:4">
      <c r="A14" s="320"/>
      <c r="B14" s="203"/>
      <c r="C14" s="349"/>
      <c r="D14" s="315"/>
    </row>
    <row r="15" s="295" customFormat="1" ht="24" customHeight="1" spans="1:4">
      <c r="A15" s="148" t="s">
        <v>196</v>
      </c>
      <c r="B15" s="309">
        <f>B5+B6</f>
        <v>125</v>
      </c>
      <c r="C15" s="323" t="s">
        <v>197</v>
      </c>
      <c r="D15" s="309">
        <f>D5+D6+D9</f>
        <v>125</v>
      </c>
    </row>
    <row r="16" s="295" customFormat="1" ht="24" customHeight="1" spans="1:4">
      <c r="A16" s="296"/>
      <c r="B16" s="297"/>
      <c r="C16" s="296"/>
      <c r="D16" s="346"/>
    </row>
    <row r="17" s="295" customFormat="1" ht="24" customHeight="1" spans="1:5">
      <c r="A17" s="296"/>
      <c r="B17" s="297"/>
      <c r="C17" s="296"/>
      <c r="D17" s="346"/>
      <c r="E17" s="322"/>
    </row>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spans="1:1">
      <c r="A28" s="295"/>
    </row>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scale="98" orientation="portrait"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88"/>
  <sheetViews>
    <sheetView showGridLines="0" showZeros="0" view="pageBreakPreview" zoomScale="85" zoomScaleNormal="100" zoomScaleSheetLayoutView="85" workbookViewId="0">
      <selection activeCell="A14" sqref="A14"/>
    </sheetView>
  </sheetViews>
  <sheetFormatPr defaultColWidth="8.125" defaultRowHeight="15.95" customHeight="1" outlineLevelCol="1"/>
  <cols>
    <col min="1" max="1" width="57.625" style="335" customWidth="1"/>
    <col min="2" max="2" width="25.625" style="335" customWidth="1"/>
    <col min="3" max="3" width="8.125" style="335"/>
    <col min="4" max="4" width="9.375" style="335" customWidth="1"/>
    <col min="5" max="255" width="8.125" style="335"/>
    <col min="256" max="16384" width="8.125" style="131"/>
  </cols>
  <sheetData>
    <row r="1" s="331" customFormat="1" ht="24" customHeight="1" spans="1:2">
      <c r="A1" s="336" t="s">
        <v>33</v>
      </c>
      <c r="B1" s="337"/>
    </row>
    <row r="2" s="332" customFormat="1" ht="42" customHeight="1" spans="1:2">
      <c r="A2" s="338" t="s">
        <v>27</v>
      </c>
      <c r="B2" s="339"/>
    </row>
    <row r="3" s="325" customFormat="1" ht="27" customHeight="1" spans="2:2">
      <c r="B3" s="326" t="s">
        <v>84</v>
      </c>
    </row>
    <row r="4" s="333" customFormat="1" ht="26" customHeight="1" spans="1:2">
      <c r="A4" s="289" t="s">
        <v>85</v>
      </c>
      <c r="B4" s="323" t="s">
        <v>86</v>
      </c>
    </row>
    <row r="5" s="333" customFormat="1" ht="24" customHeight="1" spans="1:2">
      <c r="A5" s="340" t="s">
        <v>1289</v>
      </c>
      <c r="B5" s="341">
        <f>SUM(B6:B13)</f>
        <v>125</v>
      </c>
    </row>
    <row r="6" s="334" customFormat="1" ht="24" customHeight="1" spans="1:2">
      <c r="A6" s="342" t="s">
        <v>1290</v>
      </c>
      <c r="B6" s="343"/>
    </row>
    <row r="7" s="334" customFormat="1" ht="24" customHeight="1" spans="1:2">
      <c r="A7" s="342" t="s">
        <v>1291</v>
      </c>
      <c r="B7" s="343"/>
    </row>
    <row r="8" s="334" customFormat="1" ht="24" customHeight="1" spans="1:2">
      <c r="A8" s="342" t="s">
        <v>1292</v>
      </c>
      <c r="B8" s="343"/>
    </row>
    <row r="9" s="334" customFormat="1" ht="24" customHeight="1" spans="1:2">
      <c r="A9" s="342" t="s">
        <v>1293</v>
      </c>
      <c r="B9" s="343"/>
    </row>
    <row r="10" s="334" customFormat="1" ht="24" customHeight="1" spans="1:2">
      <c r="A10" s="342" t="s">
        <v>1294</v>
      </c>
      <c r="B10" s="343">
        <v>125</v>
      </c>
    </row>
    <row r="11" s="334" customFormat="1" ht="24" customHeight="1" spans="1:2">
      <c r="A11" s="342" t="s">
        <v>1295</v>
      </c>
      <c r="B11" s="343"/>
    </row>
    <row r="12" s="334" customFormat="1" ht="24" customHeight="1" spans="1:2">
      <c r="A12" s="342" t="s">
        <v>1296</v>
      </c>
      <c r="B12" s="344"/>
    </row>
    <row r="13" s="334" customFormat="1" ht="24" customHeight="1" spans="1:2">
      <c r="A13" s="342" t="s">
        <v>1297</v>
      </c>
      <c r="B13" s="344"/>
    </row>
    <row r="14" s="334" customFormat="1" ht="24" customHeight="1" spans="1:2">
      <c r="A14" s="342" t="s">
        <v>189</v>
      </c>
      <c r="B14" s="344"/>
    </row>
    <row r="15" s="334" customFormat="1" ht="24" customHeight="1" spans="1:2">
      <c r="A15" s="342" t="s">
        <v>189</v>
      </c>
      <c r="B15" s="344"/>
    </row>
    <row r="16" s="334" customFormat="1" ht="24" customHeight="1" spans="1:2">
      <c r="A16" s="342" t="s">
        <v>1298</v>
      </c>
      <c r="B16" s="344"/>
    </row>
    <row r="17" s="333" customFormat="1" ht="24" customHeight="1" spans="1:2">
      <c r="A17" s="340" t="s">
        <v>1299</v>
      </c>
      <c r="B17" s="330">
        <f>SUM(B18:B25)</f>
        <v>0</v>
      </c>
    </row>
    <row r="18" s="334" customFormat="1" ht="24" customHeight="1" spans="1:2">
      <c r="A18" s="342" t="s">
        <v>1300</v>
      </c>
      <c r="B18" s="345"/>
    </row>
    <row r="19" s="334" customFormat="1" ht="24" customHeight="1" spans="1:2">
      <c r="A19" s="342" t="s">
        <v>1301</v>
      </c>
      <c r="B19" s="345"/>
    </row>
    <row r="20" s="334" customFormat="1" ht="24" customHeight="1" spans="1:2">
      <c r="A20" s="342" t="s">
        <v>1302</v>
      </c>
      <c r="B20" s="344"/>
    </row>
    <row r="21" s="334" customFormat="1" ht="24" customHeight="1" spans="1:2">
      <c r="A21" s="342" t="s">
        <v>1303</v>
      </c>
      <c r="B21" s="345"/>
    </row>
    <row r="22" s="334" customFormat="1" ht="24" customHeight="1" spans="1:2">
      <c r="A22" s="342" t="s">
        <v>1304</v>
      </c>
      <c r="B22" s="345"/>
    </row>
    <row r="23" s="334" customFormat="1" ht="24" customHeight="1" spans="1:2">
      <c r="A23" s="342" t="s">
        <v>189</v>
      </c>
      <c r="B23" s="344"/>
    </row>
    <row r="24" s="334" customFormat="1" ht="24" customHeight="1" spans="1:2">
      <c r="A24" s="342" t="s">
        <v>189</v>
      </c>
      <c r="B24" s="344"/>
    </row>
    <row r="25" s="334" customFormat="1" ht="24" customHeight="1" spans="1:2">
      <c r="A25" s="342" t="s">
        <v>1305</v>
      </c>
      <c r="B25" s="344"/>
    </row>
    <row r="26" s="334" customFormat="1" ht="24" customHeight="1" spans="1:2">
      <c r="A26" s="329"/>
      <c r="B26" s="344"/>
    </row>
    <row r="27" s="333" customFormat="1" ht="24" customHeight="1" spans="1:2">
      <c r="A27" s="289" t="s">
        <v>1306</v>
      </c>
      <c r="B27" s="330">
        <f>B5+B17</f>
        <v>125</v>
      </c>
    </row>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95"/>
  <sheetViews>
    <sheetView showZeros="0" view="pageBreakPreview" zoomScaleNormal="130" zoomScaleSheetLayoutView="100" workbookViewId="0">
      <selection activeCell="A6" sqref="A6"/>
    </sheetView>
  </sheetViews>
  <sheetFormatPr defaultColWidth="9" defaultRowHeight="15.6" outlineLevelCol="1"/>
  <cols>
    <col min="1" max="1" width="57.625" style="272" customWidth="1"/>
    <col min="2" max="2" width="25.625" style="274" customWidth="1"/>
    <col min="3" max="16384" width="9" style="272"/>
  </cols>
  <sheetData>
    <row r="1" s="127" customFormat="1" ht="24" customHeight="1" spans="1:2">
      <c r="A1" s="266" t="s">
        <v>34</v>
      </c>
      <c r="B1" s="136"/>
    </row>
    <row r="2" s="270" customFormat="1" ht="42" customHeight="1" spans="1:2">
      <c r="A2" s="324" t="s">
        <v>29</v>
      </c>
      <c r="B2" s="324"/>
    </row>
    <row r="3" s="271" customFormat="1" ht="27" customHeight="1" spans="1:2">
      <c r="A3" s="325"/>
      <c r="B3" s="326" t="s">
        <v>84</v>
      </c>
    </row>
    <row r="4" s="272" customFormat="1" ht="27.95" customHeight="1" spans="1:2">
      <c r="A4" s="289" t="s">
        <v>85</v>
      </c>
      <c r="B4" s="323" t="s">
        <v>86</v>
      </c>
    </row>
    <row r="5" s="272" customFormat="1" ht="24" customHeight="1" spans="1:2">
      <c r="A5" s="307" t="s">
        <v>1307</v>
      </c>
      <c r="B5" s="327">
        <f>B6</f>
        <v>0</v>
      </c>
    </row>
    <row r="6" s="272" customFormat="1" ht="24" customHeight="1" spans="1:2">
      <c r="A6" s="146" t="s">
        <v>1308</v>
      </c>
      <c r="B6" s="328"/>
    </row>
    <row r="7" s="272" customFormat="1" ht="24" customHeight="1" spans="1:2">
      <c r="A7" s="307" t="s">
        <v>1309</v>
      </c>
      <c r="B7" s="327">
        <f>SUM(B8:B10)</f>
        <v>0</v>
      </c>
    </row>
    <row r="8" s="272" customFormat="1" ht="24" customHeight="1" spans="1:2">
      <c r="A8" s="146" t="s">
        <v>1310</v>
      </c>
      <c r="B8" s="328"/>
    </row>
    <row r="9" s="272" customFormat="1" ht="24" customHeight="1" spans="1:2">
      <c r="A9" s="146" t="s">
        <v>1311</v>
      </c>
      <c r="B9" s="328"/>
    </row>
    <row r="10" s="272" customFormat="1" ht="24" customHeight="1" spans="1:2">
      <c r="A10" s="146" t="s">
        <v>1312</v>
      </c>
      <c r="B10" s="328"/>
    </row>
    <row r="11" s="272" customFormat="1" ht="24" customHeight="1" spans="1:2">
      <c r="A11" s="307" t="s">
        <v>1313</v>
      </c>
      <c r="B11" s="327">
        <f>SUM(B12:B14)</f>
        <v>0</v>
      </c>
    </row>
    <row r="12" s="272" customFormat="1" ht="24" customHeight="1" spans="1:2">
      <c r="A12" s="146" t="s">
        <v>1314</v>
      </c>
      <c r="B12" s="328"/>
    </row>
    <row r="13" s="272" customFormat="1" ht="24" customHeight="1" spans="1:2">
      <c r="A13" s="146" t="s">
        <v>1315</v>
      </c>
      <c r="B13" s="328"/>
    </row>
    <row r="14" s="272" customFormat="1" ht="24" customHeight="1" spans="1:2">
      <c r="A14" s="146" t="s">
        <v>1316</v>
      </c>
      <c r="B14" s="328"/>
    </row>
    <row r="15" s="272" customFormat="1" ht="24" customHeight="1" spans="1:2">
      <c r="A15" s="307" t="s">
        <v>1317</v>
      </c>
      <c r="B15" s="327">
        <f>B16</f>
        <v>0</v>
      </c>
    </row>
    <row r="16" s="272" customFormat="1" ht="24" customHeight="1" spans="1:2">
      <c r="A16" s="146" t="s">
        <v>1318</v>
      </c>
      <c r="B16" s="328"/>
    </row>
    <row r="17" ht="24" customHeight="1" spans="1:2">
      <c r="A17" s="307" t="s">
        <v>1319</v>
      </c>
      <c r="B17" s="327">
        <f>SUM(B18:B27)</f>
        <v>122</v>
      </c>
    </row>
    <row r="18" ht="24" customHeight="1" spans="1:2">
      <c r="A18" s="146" t="s">
        <v>1320</v>
      </c>
      <c r="B18" s="328">
        <v>122</v>
      </c>
    </row>
    <row r="19" ht="24" customHeight="1" spans="1:2">
      <c r="A19" s="146" t="s">
        <v>1321</v>
      </c>
      <c r="B19" s="328"/>
    </row>
    <row r="20" ht="24" customHeight="1" spans="1:2">
      <c r="A20" s="146" t="s">
        <v>1322</v>
      </c>
      <c r="B20" s="328"/>
    </row>
    <row r="21" ht="24" customHeight="1" spans="1:2">
      <c r="A21" s="146" t="s">
        <v>1323</v>
      </c>
      <c r="B21" s="328"/>
    </row>
    <row r="22" ht="24" customHeight="1" spans="1:2">
      <c r="A22" s="146" t="s">
        <v>1324</v>
      </c>
      <c r="B22" s="328"/>
    </row>
    <row r="23" ht="24" customHeight="1" spans="1:2">
      <c r="A23" s="146" t="s">
        <v>1325</v>
      </c>
      <c r="B23" s="328"/>
    </row>
    <row r="24" ht="24" customHeight="1" spans="1:2">
      <c r="A24" s="146" t="s">
        <v>1326</v>
      </c>
      <c r="B24" s="328"/>
    </row>
    <row r="25" ht="24" customHeight="1" spans="1:2">
      <c r="A25" s="146" t="s">
        <v>1327</v>
      </c>
      <c r="B25" s="328"/>
    </row>
    <row r="26" ht="24" customHeight="1" spans="1:2">
      <c r="A26" s="146" t="s">
        <v>1328</v>
      </c>
      <c r="B26" s="328"/>
    </row>
    <row r="27" ht="24" customHeight="1" spans="1:2">
      <c r="A27" s="146" t="s">
        <v>1329</v>
      </c>
      <c r="B27" s="328"/>
    </row>
    <row r="28" ht="24" customHeight="1" spans="1:2">
      <c r="A28" s="307" t="s">
        <v>1330</v>
      </c>
      <c r="B28" s="327">
        <f>SUM(B29:B32)</f>
        <v>0</v>
      </c>
    </row>
    <row r="29" ht="24" customHeight="1" spans="1:2">
      <c r="A29" s="146" t="s">
        <v>1331</v>
      </c>
      <c r="B29" s="328"/>
    </row>
    <row r="30" ht="24" customHeight="1" spans="1:2">
      <c r="A30" s="146" t="s">
        <v>1332</v>
      </c>
      <c r="B30" s="328"/>
    </row>
    <row r="31" ht="24" customHeight="1" spans="1:2">
      <c r="A31" s="146" t="s">
        <v>1333</v>
      </c>
      <c r="B31" s="328"/>
    </row>
    <row r="32" ht="24" customHeight="1" spans="1:2">
      <c r="A32" s="146" t="s">
        <v>1334</v>
      </c>
      <c r="B32" s="328"/>
    </row>
    <row r="33" ht="24" customHeight="1" spans="1:2">
      <c r="A33" s="307" t="s">
        <v>1335</v>
      </c>
      <c r="B33" s="327">
        <f>SUM(B34:B39)</f>
        <v>0</v>
      </c>
    </row>
    <row r="34" ht="24" customHeight="1" spans="1:2">
      <c r="A34" s="146" t="s">
        <v>1336</v>
      </c>
      <c r="B34" s="328"/>
    </row>
    <row r="35" ht="24" customHeight="1" spans="1:2">
      <c r="A35" s="146" t="s">
        <v>1337</v>
      </c>
      <c r="B35" s="328"/>
    </row>
    <row r="36" ht="24" customHeight="1" spans="1:2">
      <c r="A36" s="146" t="s">
        <v>1338</v>
      </c>
      <c r="B36" s="328"/>
    </row>
    <row r="37" ht="24" customHeight="1" spans="1:2">
      <c r="A37" s="146" t="s">
        <v>1339</v>
      </c>
      <c r="B37" s="328"/>
    </row>
    <row r="38" ht="24" customHeight="1" spans="1:2">
      <c r="A38" s="146" t="s">
        <v>1340</v>
      </c>
      <c r="B38" s="328"/>
    </row>
    <row r="39" ht="24" customHeight="1" spans="1:2">
      <c r="A39" s="146" t="s">
        <v>1341</v>
      </c>
      <c r="B39" s="328"/>
    </row>
    <row r="40" ht="24" customHeight="1" spans="1:2">
      <c r="A40" s="307" t="s">
        <v>1342</v>
      </c>
      <c r="B40" s="327">
        <f>B41</f>
        <v>0</v>
      </c>
    </row>
    <row r="41" ht="24" customHeight="1" spans="1:2">
      <c r="A41" s="146" t="s">
        <v>1343</v>
      </c>
      <c r="B41" s="328"/>
    </row>
    <row r="42" ht="24" customHeight="1" spans="1:2">
      <c r="A42" s="307" t="s">
        <v>1344</v>
      </c>
      <c r="B42" s="327">
        <f>SUM(B43:B45)</f>
        <v>0</v>
      </c>
    </row>
    <row r="43" ht="24" customHeight="1" spans="1:2">
      <c r="A43" s="146" t="s">
        <v>1345</v>
      </c>
      <c r="B43" s="328"/>
    </row>
    <row r="44" ht="24" customHeight="1" spans="1:2">
      <c r="A44" s="146" t="s">
        <v>1346</v>
      </c>
      <c r="B44" s="328"/>
    </row>
    <row r="45" ht="24" customHeight="1" spans="1:2">
      <c r="A45" s="146" t="s">
        <v>1347</v>
      </c>
      <c r="B45" s="328"/>
    </row>
    <row r="46" ht="24" customHeight="1" spans="1:2">
      <c r="A46" s="307" t="s">
        <v>1348</v>
      </c>
      <c r="B46" s="327">
        <f>B47</f>
        <v>3</v>
      </c>
    </row>
    <row r="47" ht="24" customHeight="1" spans="1:2">
      <c r="A47" s="146" t="s">
        <v>1349</v>
      </c>
      <c r="B47" s="328">
        <v>3</v>
      </c>
    </row>
    <row r="48" ht="24" customHeight="1" spans="1:2">
      <c r="A48" s="307" t="s">
        <v>1350</v>
      </c>
      <c r="B48" s="327">
        <f>B49</f>
        <v>0</v>
      </c>
    </row>
    <row r="49" ht="24" customHeight="1" spans="1:2">
      <c r="A49" s="146" t="s">
        <v>1351</v>
      </c>
      <c r="B49" s="328"/>
    </row>
    <row r="50" ht="24" customHeight="1" spans="1:2">
      <c r="A50" s="307" t="s">
        <v>1352</v>
      </c>
      <c r="B50" s="327"/>
    </row>
    <row r="51" ht="24" customHeight="1" spans="1:2">
      <c r="A51" s="329"/>
      <c r="B51" s="323"/>
    </row>
    <row r="52" ht="24" customHeight="1" spans="1:2">
      <c r="A52" s="289" t="s">
        <v>1353</v>
      </c>
      <c r="B52" s="330">
        <f>B5+B7+B11+B15+B17+B28+B33+B40+B42+B46+B48+B50</f>
        <v>125</v>
      </c>
    </row>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B2"/>
  </mergeCells>
  <printOptions horizontalCentered="1"/>
  <pageMargins left="0.590277777777778" right="0.590277777777778" top="0.786805555555556" bottom="0.786805555555556"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44"/>
  <sheetViews>
    <sheetView topLeftCell="A19" workbookViewId="0">
      <selection activeCell="B35" sqref="B35"/>
    </sheetView>
  </sheetViews>
  <sheetFormatPr defaultColWidth="9" defaultRowHeight="15.6" outlineLevelCol="2"/>
  <cols>
    <col min="1" max="1" width="20.9" customWidth="1"/>
    <col min="2" max="2" width="59.2" customWidth="1"/>
    <col min="3" max="3" width="17.8" customWidth="1"/>
  </cols>
  <sheetData>
    <row r="1" s="583" customFormat="1" ht="15" customHeight="1" spans="1:3">
      <c r="A1" s="585" t="s">
        <v>1</v>
      </c>
      <c r="B1" s="586" t="s">
        <v>2</v>
      </c>
      <c r="C1" s="585" t="s">
        <v>3</v>
      </c>
    </row>
    <row r="2" s="584" customFormat="1" ht="15" customHeight="1" spans="1:3">
      <c r="A2" s="587" t="s">
        <v>4</v>
      </c>
      <c r="B2" s="588" t="s">
        <v>5</v>
      </c>
      <c r="C2" s="588" t="s">
        <v>6</v>
      </c>
    </row>
    <row r="3" s="584" customFormat="1" ht="15" customHeight="1" spans="1:3">
      <c r="A3" s="589"/>
      <c r="B3" s="588" t="s">
        <v>7</v>
      </c>
      <c r="C3" s="588" t="s">
        <v>8</v>
      </c>
    </row>
    <row r="4" s="584" customFormat="1" ht="15" customHeight="1" spans="1:3">
      <c r="A4" s="589"/>
      <c r="B4" s="588" t="s">
        <v>9</v>
      </c>
      <c r="C4" s="588" t="s">
        <v>10</v>
      </c>
    </row>
    <row r="5" s="584" customFormat="1" ht="15" customHeight="1" spans="1:3">
      <c r="A5" s="589"/>
      <c r="B5" s="588" t="s">
        <v>5</v>
      </c>
      <c r="C5" s="588" t="s">
        <v>11</v>
      </c>
    </row>
    <row r="6" s="584" customFormat="1" ht="15" customHeight="1" spans="1:3">
      <c r="A6" s="589"/>
      <c r="B6" s="588" t="s">
        <v>7</v>
      </c>
      <c r="C6" s="588" t="s">
        <v>12</v>
      </c>
    </row>
    <row r="7" s="584" customFormat="1" ht="15" customHeight="1" spans="1:3">
      <c r="A7" s="589"/>
      <c r="B7" s="588" t="s">
        <v>9</v>
      </c>
      <c r="C7" s="588" t="s">
        <v>13</v>
      </c>
    </row>
    <row r="8" s="584" customFormat="1" ht="15" customHeight="1" spans="1:3">
      <c r="A8" s="589"/>
      <c r="B8" s="588" t="s">
        <v>14</v>
      </c>
      <c r="C8" s="588" t="s">
        <v>15</v>
      </c>
    </row>
    <row r="9" s="584" customFormat="1" ht="15" customHeight="1" spans="1:3">
      <c r="A9" s="589"/>
      <c r="B9" s="588" t="s">
        <v>16</v>
      </c>
      <c r="C9" s="588" t="s">
        <v>17</v>
      </c>
    </row>
    <row r="10" s="584" customFormat="1" ht="15" customHeight="1" spans="1:3">
      <c r="A10" s="589"/>
      <c r="B10" s="588" t="s">
        <v>18</v>
      </c>
      <c r="C10" s="588" t="s">
        <v>19</v>
      </c>
    </row>
    <row r="11" s="584" customFormat="1" ht="15" customHeight="1" spans="1:3">
      <c r="A11" s="589"/>
      <c r="B11" s="588" t="s">
        <v>20</v>
      </c>
      <c r="C11" s="588" t="s">
        <v>21</v>
      </c>
    </row>
    <row r="12" s="584" customFormat="1" ht="15" customHeight="1" spans="1:3">
      <c r="A12" s="589"/>
      <c r="B12" s="588" t="s">
        <v>22</v>
      </c>
      <c r="C12" s="588" t="s">
        <v>23</v>
      </c>
    </row>
    <row r="13" s="584" customFormat="1" ht="15" customHeight="1" spans="1:3">
      <c r="A13" s="590"/>
      <c r="B13" s="588" t="s">
        <v>24</v>
      </c>
      <c r="C13" s="588" t="s">
        <v>25</v>
      </c>
    </row>
    <row r="14" s="584" customFormat="1" ht="15" customHeight="1" spans="1:3">
      <c r="A14" s="587" t="s">
        <v>26</v>
      </c>
      <c r="B14" s="588" t="s">
        <v>27</v>
      </c>
      <c r="C14" s="588" t="s">
        <v>28</v>
      </c>
    </row>
    <row r="15" s="584" customFormat="1" ht="15" customHeight="1" spans="1:3">
      <c r="A15" s="589"/>
      <c r="B15" s="588" t="s">
        <v>29</v>
      </c>
      <c r="C15" s="588" t="s">
        <v>30</v>
      </c>
    </row>
    <row r="16" s="584" customFormat="1" ht="15" customHeight="1" spans="1:3">
      <c r="A16" s="589"/>
      <c r="B16" s="588" t="s">
        <v>31</v>
      </c>
      <c r="C16" s="588" t="s">
        <v>32</v>
      </c>
    </row>
    <row r="17" s="584" customFormat="1" ht="15" customHeight="1" spans="1:3">
      <c r="A17" s="589"/>
      <c r="B17" s="588" t="s">
        <v>27</v>
      </c>
      <c r="C17" s="588" t="s">
        <v>33</v>
      </c>
    </row>
    <row r="18" s="584" customFormat="1" ht="14.4" spans="1:3">
      <c r="A18" s="589"/>
      <c r="B18" s="588" t="s">
        <v>29</v>
      </c>
      <c r="C18" s="588" t="s">
        <v>34</v>
      </c>
    </row>
    <row r="19" s="584" customFormat="1" ht="14.4" spans="1:3">
      <c r="A19" s="589"/>
      <c r="B19" s="588" t="s">
        <v>31</v>
      </c>
      <c r="C19" s="588" t="s">
        <v>35</v>
      </c>
    </row>
    <row r="20" spans="1:3">
      <c r="A20" s="590"/>
      <c r="B20" s="588" t="s">
        <v>36</v>
      </c>
      <c r="C20" s="588" t="s">
        <v>37</v>
      </c>
    </row>
    <row r="21" spans="1:3">
      <c r="A21" s="587" t="s">
        <v>38</v>
      </c>
      <c r="B21" s="591" t="s">
        <v>39</v>
      </c>
      <c r="C21" s="588" t="s">
        <v>40</v>
      </c>
    </row>
    <row r="22" spans="1:3">
      <c r="A22" s="589"/>
      <c r="B22" s="591" t="s">
        <v>41</v>
      </c>
      <c r="C22" s="588" t="s">
        <v>42</v>
      </c>
    </row>
    <row r="23" spans="1:3">
      <c r="A23" s="589"/>
      <c r="B23" s="591" t="s">
        <v>43</v>
      </c>
      <c r="C23" s="588" t="s">
        <v>44</v>
      </c>
    </row>
    <row r="24" spans="1:3">
      <c r="A24" s="589"/>
      <c r="B24" s="591" t="s">
        <v>39</v>
      </c>
      <c r="C24" s="588" t="s">
        <v>45</v>
      </c>
    </row>
    <row r="25" spans="1:3">
      <c r="A25" s="589"/>
      <c r="B25" s="591" t="s">
        <v>41</v>
      </c>
      <c r="C25" s="588" t="s">
        <v>46</v>
      </c>
    </row>
    <row r="26" spans="1:3">
      <c r="A26" s="589"/>
      <c r="B26" s="591" t="s">
        <v>43</v>
      </c>
      <c r="C26" s="588" t="s">
        <v>47</v>
      </c>
    </row>
    <row r="27" spans="1:3">
      <c r="A27" s="590"/>
      <c r="B27" s="591" t="s">
        <v>48</v>
      </c>
      <c r="C27" s="588" t="s">
        <v>49</v>
      </c>
    </row>
    <row r="28" spans="1:3">
      <c r="A28" s="587" t="s">
        <v>50</v>
      </c>
      <c r="B28" s="591" t="s">
        <v>51</v>
      </c>
      <c r="C28" s="588" t="s">
        <v>52</v>
      </c>
    </row>
    <row r="29" spans="1:3">
      <c r="A29" s="589"/>
      <c r="B29" s="591" t="s">
        <v>53</v>
      </c>
      <c r="C29" s="588" t="s">
        <v>54</v>
      </c>
    </row>
    <row r="30" spans="1:3">
      <c r="A30" s="589"/>
      <c r="B30" s="591" t="s">
        <v>55</v>
      </c>
      <c r="C30" s="588" t="s">
        <v>56</v>
      </c>
    </row>
    <row r="31" spans="1:3">
      <c r="A31" s="589"/>
      <c r="B31" s="591" t="s">
        <v>51</v>
      </c>
      <c r="C31" s="588" t="s">
        <v>57</v>
      </c>
    </row>
    <row r="32" spans="1:3">
      <c r="A32" s="589"/>
      <c r="B32" s="591" t="s">
        <v>53</v>
      </c>
      <c r="C32" s="588" t="s">
        <v>58</v>
      </c>
    </row>
    <row r="33" spans="1:3">
      <c r="A33" s="590"/>
      <c r="B33" s="591" t="s">
        <v>55</v>
      </c>
      <c r="C33" s="588" t="s">
        <v>59</v>
      </c>
    </row>
    <row r="34" spans="1:3">
      <c r="A34" s="587" t="s">
        <v>60</v>
      </c>
      <c r="B34" s="591" t="s">
        <v>61</v>
      </c>
      <c r="C34" s="588" t="s">
        <v>62</v>
      </c>
    </row>
    <row r="35" spans="1:3">
      <c r="A35" s="589"/>
      <c r="B35" s="591" t="s">
        <v>63</v>
      </c>
      <c r="C35" s="588" t="s">
        <v>64</v>
      </c>
    </row>
    <row r="36" spans="1:3">
      <c r="A36" s="589"/>
      <c r="B36" s="591" t="s">
        <v>65</v>
      </c>
      <c r="C36" s="588" t="s">
        <v>66</v>
      </c>
    </row>
    <row r="37" spans="1:3">
      <c r="A37" s="589"/>
      <c r="B37" s="591" t="s">
        <v>67</v>
      </c>
      <c r="C37" s="588" t="s">
        <v>68</v>
      </c>
    </row>
    <row r="38" spans="1:3">
      <c r="A38" s="589"/>
      <c r="B38" s="591" t="s">
        <v>69</v>
      </c>
      <c r="C38" s="588" t="s">
        <v>70</v>
      </c>
    </row>
    <row r="39" spans="1:3">
      <c r="A39" s="589"/>
      <c r="B39" s="591" t="s">
        <v>71</v>
      </c>
      <c r="C39" s="588" t="s">
        <v>72</v>
      </c>
    </row>
    <row r="40" spans="1:3">
      <c r="A40" s="589"/>
      <c r="B40" s="591" t="s">
        <v>73</v>
      </c>
      <c r="C40" s="588" t="s">
        <v>74</v>
      </c>
    </row>
    <row r="41" spans="1:3">
      <c r="A41" s="589"/>
      <c r="B41" s="591" t="s">
        <v>75</v>
      </c>
      <c r="C41" s="588" t="s">
        <v>76</v>
      </c>
    </row>
    <row r="42" spans="1:3">
      <c r="A42" s="589"/>
      <c r="B42" s="591" t="s">
        <v>77</v>
      </c>
      <c r="C42" s="588" t="s">
        <v>78</v>
      </c>
    </row>
    <row r="43" spans="1:3">
      <c r="A43" s="590"/>
      <c r="B43" s="591" t="s">
        <v>79</v>
      </c>
      <c r="C43" s="588" t="s">
        <v>80</v>
      </c>
    </row>
    <row r="44" spans="1:3">
      <c r="A44" s="592" t="s">
        <v>81</v>
      </c>
      <c r="B44" s="591" t="s">
        <v>82</v>
      </c>
      <c r="C44" s="588" t="s">
        <v>83</v>
      </c>
    </row>
  </sheetData>
  <mergeCells count="5">
    <mergeCell ref="A2:A13"/>
    <mergeCell ref="A14:A20"/>
    <mergeCell ref="A21:A27"/>
    <mergeCell ref="A28:A33"/>
    <mergeCell ref="A34:A43"/>
  </mergeCells>
  <printOptions horizontalCentered="1"/>
  <pageMargins left="0.590277777777778" right="0.590277777777778" top="2.75555555555556" bottom="0.786805555555556" header="0.5" footer="0.5"/>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3"/>
  <sheetViews>
    <sheetView showZeros="0" view="pageBreakPreview" zoomScaleNormal="100" zoomScaleSheetLayoutView="100" workbookViewId="0">
      <selection activeCell="B7" sqref="B7"/>
    </sheetView>
  </sheetViews>
  <sheetFormatPr defaultColWidth="9" defaultRowHeight="15.6" outlineLevelCol="5"/>
  <cols>
    <col min="1" max="1" width="30.625" style="296" customWidth="1"/>
    <col min="2" max="2" width="12.625" style="297" customWidth="1"/>
    <col min="3" max="3" width="30.625" style="296" customWidth="1"/>
    <col min="4" max="4" width="12.625" style="297" customWidth="1"/>
    <col min="5" max="16384" width="9" style="296"/>
  </cols>
  <sheetData>
    <row r="1" s="291" customFormat="1" ht="24" customHeight="1" spans="1:3">
      <c r="A1" s="298" t="s">
        <v>35</v>
      </c>
      <c r="B1" s="299"/>
      <c r="C1" s="299"/>
    </row>
    <row r="2" s="292" customFormat="1" ht="42" customHeight="1" spans="1:4">
      <c r="A2" s="300" t="s">
        <v>31</v>
      </c>
      <c r="B2" s="301"/>
      <c r="C2" s="301"/>
      <c r="D2" s="301"/>
    </row>
    <row r="3" s="293" customFormat="1" ht="27" customHeight="1" spans="1:4">
      <c r="A3" s="302"/>
      <c r="B3" s="303"/>
      <c r="C3" s="304" t="s">
        <v>84</v>
      </c>
      <c r="D3" s="304"/>
    </row>
    <row r="4" s="294" customFormat="1" ht="30" customHeight="1" spans="1:4">
      <c r="A4" s="305" t="s">
        <v>146</v>
      </c>
      <c r="B4" s="306" t="s">
        <v>86</v>
      </c>
      <c r="C4" s="305" t="s">
        <v>147</v>
      </c>
      <c r="D4" s="306" t="s">
        <v>86</v>
      </c>
    </row>
    <row r="5" s="295" customFormat="1" ht="24" customHeight="1" spans="1:4">
      <c r="A5" s="307" t="s">
        <v>1354</v>
      </c>
      <c r="B5" s="308">
        <v>125</v>
      </c>
      <c r="C5" s="307" t="s">
        <v>1355</v>
      </c>
      <c r="D5" s="308">
        <v>125</v>
      </c>
    </row>
    <row r="6" s="295" customFormat="1" ht="24" customHeight="1" spans="1:4">
      <c r="A6" s="307" t="s">
        <v>150</v>
      </c>
      <c r="B6" s="309">
        <f>SUM(B7:B11)</f>
        <v>0</v>
      </c>
      <c r="C6" s="307" t="s">
        <v>151</v>
      </c>
      <c r="D6" s="309">
        <f>SUM(D7:D10)</f>
        <v>0</v>
      </c>
    </row>
    <row r="7" s="295" customFormat="1" ht="24" customHeight="1" spans="1:4">
      <c r="A7" s="310" t="s">
        <v>152</v>
      </c>
      <c r="B7" s="311"/>
      <c r="C7" s="312" t="s">
        <v>1138</v>
      </c>
      <c r="D7" s="311"/>
    </row>
    <row r="8" s="295" customFormat="1" ht="24" customHeight="1" spans="1:4">
      <c r="A8" s="310" t="s">
        <v>193</v>
      </c>
      <c r="B8" s="311"/>
      <c r="C8" s="312" t="s">
        <v>153</v>
      </c>
      <c r="D8" s="311"/>
    </row>
    <row r="9" s="295" customFormat="1" ht="24" customHeight="1" spans="1:4">
      <c r="A9" s="310" t="s">
        <v>158</v>
      </c>
      <c r="B9" s="311"/>
      <c r="C9" s="312" t="s">
        <v>159</v>
      </c>
      <c r="D9" s="311"/>
    </row>
    <row r="10" s="295" customFormat="1" ht="24" customHeight="1" spans="1:4">
      <c r="A10" s="310" t="s">
        <v>160</v>
      </c>
      <c r="B10" s="311"/>
      <c r="C10" s="312" t="s">
        <v>1141</v>
      </c>
      <c r="D10" s="311"/>
    </row>
    <row r="11" s="295" customFormat="1" ht="24" customHeight="1" spans="1:4">
      <c r="A11" s="310" t="s">
        <v>168</v>
      </c>
      <c r="B11" s="311"/>
      <c r="C11" s="313" t="s">
        <v>179</v>
      </c>
      <c r="D11" s="203"/>
    </row>
    <row r="12" s="295" customFormat="1" ht="24" customHeight="1" spans="1:4">
      <c r="A12" s="314" t="s">
        <v>1357</v>
      </c>
      <c r="B12" s="311"/>
      <c r="C12" s="310" t="s">
        <v>1356</v>
      </c>
      <c r="D12" s="315"/>
    </row>
    <row r="13" s="295" customFormat="1" ht="24" customHeight="1" spans="1:4">
      <c r="A13" s="316" t="s">
        <v>189</v>
      </c>
      <c r="B13" s="317"/>
      <c r="C13" s="318" t="s">
        <v>189</v>
      </c>
      <c r="D13" s="315"/>
    </row>
    <row r="14" s="295" customFormat="1" ht="24" customHeight="1" spans="1:4">
      <c r="A14" s="316" t="s">
        <v>189</v>
      </c>
      <c r="B14" s="310"/>
      <c r="C14" s="316" t="s">
        <v>189</v>
      </c>
      <c r="D14" s="315"/>
    </row>
    <row r="15" s="295" customFormat="1" ht="24" customHeight="1" spans="1:6">
      <c r="A15" s="319"/>
      <c r="B15" s="309"/>
      <c r="C15" s="320"/>
      <c r="D15" s="321"/>
      <c r="E15" s="322"/>
      <c r="F15" s="322"/>
    </row>
    <row r="16" s="295" customFormat="1" ht="24" customHeight="1" spans="1:6">
      <c r="A16" s="323" t="s">
        <v>196</v>
      </c>
      <c r="B16" s="309">
        <f>B5+B6</f>
        <v>125</v>
      </c>
      <c r="C16" s="323" t="s">
        <v>197</v>
      </c>
      <c r="D16" s="309">
        <f>D5+D6+D11</f>
        <v>125</v>
      </c>
      <c r="E16" s="322"/>
      <c r="F16" s="322"/>
    </row>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spans="1:1">
      <c r="A31" s="295"/>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sheetData>
  <mergeCells count="2">
    <mergeCell ref="A2:D2"/>
    <mergeCell ref="C3:D3"/>
  </mergeCells>
  <printOptions horizontalCentered="1"/>
  <pageMargins left="0.590277777777778" right="0.590277777777778" top="0.786805555555556" bottom="0.786805555555556" header="0.5" footer="0.5"/>
  <pageSetup paperSize="9" scale="98" orientation="portrait" horizont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U98"/>
  <sheetViews>
    <sheetView showZeros="0" view="pageBreakPreview" zoomScaleNormal="100" zoomScaleSheetLayoutView="100" workbookViewId="0">
      <selection activeCell="A7" sqref="A7"/>
    </sheetView>
  </sheetViews>
  <sheetFormatPr defaultColWidth="9" defaultRowHeight="15.6"/>
  <cols>
    <col min="1" max="1" width="57.625" style="272" customWidth="1"/>
    <col min="2" max="2" width="25.625" style="274" customWidth="1"/>
    <col min="3" max="16384" width="9" style="272"/>
  </cols>
  <sheetData>
    <row r="1" s="127" customFormat="1" ht="24" customHeight="1" spans="1:2">
      <c r="A1" s="266" t="s">
        <v>37</v>
      </c>
      <c r="B1" s="136"/>
    </row>
    <row r="2" s="270" customFormat="1" ht="60" customHeight="1" spans="1:2">
      <c r="A2" s="276" t="s">
        <v>1358</v>
      </c>
      <c r="B2" s="277"/>
    </row>
    <row r="3" s="271" customFormat="1" ht="27" customHeight="1" spans="1:2">
      <c r="A3" s="278"/>
      <c r="B3" s="279" t="s">
        <v>84</v>
      </c>
    </row>
    <row r="4" s="272" customFormat="1" ht="25" customHeight="1" spans="1:2">
      <c r="A4" s="280" t="s">
        <v>1359</v>
      </c>
      <c r="B4" s="281" t="s">
        <v>86</v>
      </c>
    </row>
    <row r="5" s="273" customFormat="1" ht="24" customHeight="1" spans="1:203">
      <c r="A5" s="282" t="s">
        <v>1360</v>
      </c>
      <c r="B5" s="283"/>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c r="CE5" s="272"/>
      <c r="CF5" s="272"/>
      <c r="CG5" s="272"/>
      <c r="CH5" s="272"/>
      <c r="CI5" s="272"/>
      <c r="CJ5" s="272"/>
      <c r="CK5" s="272"/>
      <c r="CL5" s="272"/>
      <c r="CM5" s="272"/>
      <c r="CN5" s="272"/>
      <c r="CO5" s="272"/>
      <c r="CP5" s="272"/>
      <c r="CQ5" s="272"/>
      <c r="CR5" s="272"/>
      <c r="CS5" s="272"/>
      <c r="CT5" s="272"/>
      <c r="CU5" s="272"/>
      <c r="CV5" s="272"/>
      <c r="CW5" s="272"/>
      <c r="CX5" s="272"/>
      <c r="CY5" s="272"/>
      <c r="CZ5" s="272"/>
      <c r="DA5" s="272"/>
      <c r="DB5" s="272"/>
      <c r="DC5" s="272"/>
      <c r="DD5" s="272"/>
      <c r="DE5" s="272"/>
      <c r="DF5" s="272"/>
      <c r="DG5" s="272"/>
      <c r="DH5" s="272"/>
      <c r="DI5" s="272"/>
      <c r="DJ5" s="272"/>
      <c r="DK5" s="272"/>
      <c r="DL5" s="272"/>
      <c r="DM5" s="272"/>
      <c r="DN5" s="272"/>
      <c r="DO5" s="272"/>
      <c r="DP5" s="272"/>
      <c r="DQ5" s="272"/>
      <c r="DR5" s="272"/>
      <c r="DS5" s="272"/>
      <c r="DT5" s="272"/>
      <c r="DU5" s="272"/>
      <c r="DV5" s="272"/>
      <c r="DW5" s="272"/>
      <c r="DX5" s="272"/>
      <c r="DY5" s="272"/>
      <c r="DZ5" s="272"/>
      <c r="EA5" s="272"/>
      <c r="EB5" s="272"/>
      <c r="EC5" s="272"/>
      <c r="ED5" s="272"/>
      <c r="EE5" s="272"/>
      <c r="EF5" s="272"/>
      <c r="EG5" s="272"/>
      <c r="EH5" s="272"/>
      <c r="EI5" s="272"/>
      <c r="EJ5" s="272"/>
      <c r="EK5" s="272"/>
      <c r="EL5" s="272"/>
      <c r="EM5" s="272"/>
      <c r="EN5" s="272"/>
      <c r="EO5" s="272"/>
      <c r="EP5" s="272"/>
      <c r="EQ5" s="272"/>
      <c r="ER5" s="272"/>
      <c r="ES5" s="272"/>
      <c r="ET5" s="272"/>
      <c r="EU5" s="272"/>
      <c r="EV5" s="272"/>
      <c r="EW5" s="272"/>
      <c r="EX5" s="272"/>
      <c r="EY5" s="272"/>
      <c r="EZ5" s="272"/>
      <c r="FA5" s="272"/>
      <c r="FB5" s="272"/>
      <c r="FC5" s="272"/>
      <c r="FD5" s="272"/>
      <c r="FE5" s="272"/>
      <c r="FF5" s="272"/>
      <c r="FG5" s="272"/>
      <c r="FH5" s="272"/>
      <c r="FI5" s="272"/>
      <c r="FJ5" s="272"/>
      <c r="FK5" s="272"/>
      <c r="FL5" s="272"/>
      <c r="FM5" s="272"/>
      <c r="FN5" s="272"/>
      <c r="FO5" s="272"/>
      <c r="FP5" s="272"/>
      <c r="FQ5" s="272"/>
      <c r="FR5" s="272"/>
      <c r="FS5" s="272"/>
      <c r="FT5" s="272"/>
      <c r="FU5" s="272"/>
      <c r="FV5" s="272"/>
      <c r="FW5" s="272"/>
      <c r="FX5" s="272"/>
      <c r="FY5" s="272"/>
      <c r="FZ5" s="272"/>
      <c r="GA5" s="272"/>
      <c r="GB5" s="272"/>
      <c r="GC5" s="272"/>
      <c r="GD5" s="272"/>
      <c r="GE5" s="272"/>
      <c r="GF5" s="272"/>
      <c r="GG5" s="272"/>
      <c r="GH5" s="272"/>
      <c r="GI5" s="272"/>
      <c r="GJ5" s="272"/>
      <c r="GK5" s="272"/>
      <c r="GL5" s="272"/>
      <c r="GM5" s="272"/>
      <c r="GN5" s="272"/>
      <c r="GO5" s="272"/>
      <c r="GP5" s="272"/>
      <c r="GQ5" s="272"/>
      <c r="GR5" s="272"/>
      <c r="GS5" s="272"/>
      <c r="GT5" s="272"/>
      <c r="GU5" s="272"/>
    </row>
    <row r="6" s="273" customFormat="1" ht="24" customHeight="1" spans="1:203">
      <c r="A6" s="284" t="s">
        <v>1361</v>
      </c>
      <c r="B6" s="285"/>
      <c r="C6" s="272"/>
      <c r="D6" s="272"/>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c r="CE6" s="272"/>
      <c r="CF6" s="272"/>
      <c r="CG6" s="272"/>
      <c r="CH6" s="272"/>
      <c r="CI6" s="272"/>
      <c r="CJ6" s="272"/>
      <c r="CK6" s="272"/>
      <c r="CL6" s="272"/>
      <c r="CM6" s="272"/>
      <c r="CN6" s="272"/>
      <c r="CO6" s="272"/>
      <c r="CP6" s="272"/>
      <c r="CQ6" s="272"/>
      <c r="CR6" s="272"/>
      <c r="CS6" s="272"/>
      <c r="CT6" s="272"/>
      <c r="CU6" s="272"/>
      <c r="CV6" s="272"/>
      <c r="CW6" s="272"/>
      <c r="CX6" s="272"/>
      <c r="CY6" s="272"/>
      <c r="CZ6" s="272"/>
      <c r="DA6" s="272"/>
      <c r="DB6" s="272"/>
      <c r="DC6" s="272"/>
      <c r="DD6" s="272"/>
      <c r="DE6" s="272"/>
      <c r="DF6" s="272"/>
      <c r="DG6" s="272"/>
      <c r="DH6" s="272"/>
      <c r="DI6" s="272"/>
      <c r="DJ6" s="272"/>
      <c r="DK6" s="272"/>
      <c r="DL6" s="272"/>
      <c r="DM6" s="272"/>
      <c r="DN6" s="272"/>
      <c r="DO6" s="272"/>
      <c r="DP6" s="272"/>
      <c r="DQ6" s="272"/>
      <c r="DR6" s="272"/>
      <c r="DS6" s="272"/>
      <c r="DT6" s="272"/>
      <c r="DU6" s="272"/>
      <c r="DV6" s="272"/>
      <c r="DW6" s="272"/>
      <c r="DX6" s="272"/>
      <c r="DY6" s="272"/>
      <c r="DZ6" s="272"/>
      <c r="EA6" s="272"/>
      <c r="EB6" s="272"/>
      <c r="EC6" s="272"/>
      <c r="ED6" s="272"/>
      <c r="EE6" s="272"/>
      <c r="EF6" s="272"/>
      <c r="EG6" s="272"/>
      <c r="EH6" s="272"/>
      <c r="EI6" s="272"/>
      <c r="EJ6" s="272"/>
      <c r="EK6" s="272"/>
      <c r="EL6" s="272"/>
      <c r="EM6" s="272"/>
      <c r="EN6" s="272"/>
      <c r="EO6" s="272"/>
      <c r="EP6" s="272"/>
      <c r="EQ6" s="272"/>
      <c r="ER6" s="272"/>
      <c r="ES6" s="272"/>
      <c r="ET6" s="272"/>
      <c r="EU6" s="272"/>
      <c r="EV6" s="272"/>
      <c r="EW6" s="272"/>
      <c r="EX6" s="272"/>
      <c r="EY6" s="272"/>
      <c r="EZ6" s="272"/>
      <c r="FA6" s="272"/>
      <c r="FB6" s="272"/>
      <c r="FC6" s="272"/>
      <c r="FD6" s="272"/>
      <c r="FE6" s="272"/>
      <c r="FF6" s="272"/>
      <c r="FG6" s="272"/>
      <c r="FH6" s="272"/>
      <c r="FI6" s="272"/>
      <c r="FJ6" s="272"/>
      <c r="FK6" s="272"/>
      <c r="FL6" s="272"/>
      <c r="FM6" s="272"/>
      <c r="FN6" s="272"/>
      <c r="FO6" s="272"/>
      <c r="FP6" s="272"/>
      <c r="FQ6" s="272"/>
      <c r="FR6" s="272"/>
      <c r="FS6" s="272"/>
      <c r="FT6" s="272"/>
      <c r="FU6" s="272"/>
      <c r="FV6" s="272"/>
      <c r="FW6" s="272"/>
      <c r="FX6" s="272"/>
      <c r="FY6" s="272"/>
      <c r="FZ6" s="272"/>
      <c r="GA6" s="272"/>
      <c r="GB6" s="272"/>
      <c r="GC6" s="272"/>
      <c r="GD6" s="272"/>
      <c r="GE6" s="272"/>
      <c r="GF6" s="272"/>
      <c r="GG6" s="272"/>
      <c r="GH6" s="272"/>
      <c r="GI6" s="272"/>
      <c r="GJ6" s="272"/>
      <c r="GK6" s="272"/>
      <c r="GL6" s="272"/>
      <c r="GM6" s="272"/>
      <c r="GN6" s="272"/>
      <c r="GO6" s="272"/>
      <c r="GP6" s="272"/>
      <c r="GQ6" s="272"/>
      <c r="GR6" s="272"/>
      <c r="GS6" s="272"/>
      <c r="GT6" s="272"/>
      <c r="GU6" s="272"/>
    </row>
    <row r="7" s="273" customFormat="1" ht="24" customHeight="1" spans="1:203">
      <c r="A7" s="284" t="s">
        <v>1362</v>
      </c>
      <c r="B7" s="285"/>
      <c r="C7" s="272"/>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2"/>
      <c r="BB7" s="272"/>
      <c r="BC7" s="272"/>
      <c r="BD7" s="272"/>
      <c r="BE7" s="272"/>
      <c r="BF7" s="272"/>
      <c r="BG7" s="272"/>
      <c r="BH7" s="272"/>
      <c r="BI7" s="272"/>
      <c r="BJ7" s="272"/>
      <c r="BK7" s="272"/>
      <c r="BL7" s="272"/>
      <c r="BM7" s="272"/>
      <c r="BN7" s="272"/>
      <c r="BO7" s="272"/>
      <c r="BP7" s="272"/>
      <c r="BQ7" s="272"/>
      <c r="BR7" s="272"/>
      <c r="BS7" s="272"/>
      <c r="BT7" s="272"/>
      <c r="BU7" s="272"/>
      <c r="BV7" s="272"/>
      <c r="BW7" s="272"/>
      <c r="BX7" s="272"/>
      <c r="BY7" s="272"/>
      <c r="BZ7" s="272"/>
      <c r="CA7" s="272"/>
      <c r="CB7" s="272"/>
      <c r="CC7" s="272"/>
      <c r="CD7" s="272"/>
      <c r="CE7" s="272"/>
      <c r="CF7" s="272"/>
      <c r="CG7" s="272"/>
      <c r="CH7" s="272"/>
      <c r="CI7" s="272"/>
      <c r="CJ7" s="272"/>
      <c r="CK7" s="272"/>
      <c r="CL7" s="272"/>
      <c r="CM7" s="272"/>
      <c r="CN7" s="272"/>
      <c r="CO7" s="272"/>
      <c r="CP7" s="272"/>
      <c r="CQ7" s="272"/>
      <c r="CR7" s="272"/>
      <c r="CS7" s="272"/>
      <c r="CT7" s="272"/>
      <c r="CU7" s="272"/>
      <c r="CV7" s="272"/>
      <c r="CW7" s="272"/>
      <c r="CX7" s="272"/>
      <c r="CY7" s="272"/>
      <c r="CZ7" s="272"/>
      <c r="DA7" s="272"/>
      <c r="DB7" s="272"/>
      <c r="DC7" s="272"/>
      <c r="DD7" s="272"/>
      <c r="DE7" s="272"/>
      <c r="DF7" s="272"/>
      <c r="DG7" s="272"/>
      <c r="DH7" s="272"/>
      <c r="DI7" s="272"/>
      <c r="DJ7" s="272"/>
      <c r="DK7" s="272"/>
      <c r="DL7" s="272"/>
      <c r="DM7" s="272"/>
      <c r="DN7" s="272"/>
      <c r="DO7" s="272"/>
      <c r="DP7" s="272"/>
      <c r="DQ7" s="272"/>
      <c r="DR7" s="272"/>
      <c r="DS7" s="272"/>
      <c r="DT7" s="272"/>
      <c r="DU7" s="272"/>
      <c r="DV7" s="272"/>
      <c r="DW7" s="272"/>
      <c r="DX7" s="272"/>
      <c r="DY7" s="272"/>
      <c r="DZ7" s="272"/>
      <c r="EA7" s="272"/>
      <c r="EB7" s="272"/>
      <c r="EC7" s="272"/>
      <c r="ED7" s="272"/>
      <c r="EE7" s="272"/>
      <c r="EF7" s="272"/>
      <c r="EG7" s="272"/>
      <c r="EH7" s="272"/>
      <c r="EI7" s="272"/>
      <c r="EJ7" s="272"/>
      <c r="EK7" s="272"/>
      <c r="EL7" s="272"/>
      <c r="EM7" s="272"/>
      <c r="EN7" s="272"/>
      <c r="EO7" s="272"/>
      <c r="EP7" s="272"/>
      <c r="EQ7" s="272"/>
      <c r="ER7" s="272"/>
      <c r="ES7" s="272"/>
      <c r="ET7" s="272"/>
      <c r="EU7" s="272"/>
      <c r="EV7" s="272"/>
      <c r="EW7" s="272"/>
      <c r="EX7" s="272"/>
      <c r="EY7" s="272"/>
      <c r="EZ7" s="272"/>
      <c r="FA7" s="272"/>
      <c r="FB7" s="272"/>
      <c r="FC7" s="272"/>
      <c r="FD7" s="272"/>
      <c r="FE7" s="272"/>
      <c r="FF7" s="272"/>
      <c r="FG7" s="272"/>
      <c r="FH7" s="272"/>
      <c r="FI7" s="272"/>
      <c r="FJ7" s="272"/>
      <c r="FK7" s="272"/>
      <c r="FL7" s="272"/>
      <c r="FM7" s="272"/>
      <c r="FN7" s="272"/>
      <c r="FO7" s="272"/>
      <c r="FP7" s="272"/>
      <c r="FQ7" s="272"/>
      <c r="FR7" s="272"/>
      <c r="FS7" s="272"/>
      <c r="FT7" s="272"/>
      <c r="FU7" s="272"/>
      <c r="FV7" s="272"/>
      <c r="FW7" s="272"/>
      <c r="FX7" s="272"/>
      <c r="FY7" s="272"/>
      <c r="FZ7" s="272"/>
      <c r="GA7" s="272"/>
      <c r="GB7" s="272"/>
      <c r="GC7" s="272"/>
      <c r="GD7" s="272"/>
      <c r="GE7" s="272"/>
      <c r="GF7" s="272"/>
      <c r="GG7" s="272"/>
      <c r="GH7" s="272"/>
      <c r="GI7" s="272"/>
      <c r="GJ7" s="272"/>
      <c r="GK7" s="272"/>
      <c r="GL7" s="272"/>
      <c r="GM7" s="272"/>
      <c r="GN7" s="272"/>
      <c r="GO7" s="272"/>
      <c r="GP7" s="272"/>
      <c r="GQ7" s="272"/>
      <c r="GR7" s="272"/>
      <c r="GS7" s="272"/>
      <c r="GT7" s="272"/>
      <c r="GU7" s="272"/>
    </row>
    <row r="8" s="273" customFormat="1" ht="24" customHeight="1" spans="1:203">
      <c r="A8" s="284" t="s">
        <v>189</v>
      </c>
      <c r="B8" s="285"/>
      <c r="C8" s="272"/>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2"/>
      <c r="BB8" s="272"/>
      <c r="BC8" s="272"/>
      <c r="BD8" s="272"/>
      <c r="BE8" s="272"/>
      <c r="BF8" s="272"/>
      <c r="BG8" s="272"/>
      <c r="BH8" s="272"/>
      <c r="BI8" s="272"/>
      <c r="BJ8" s="272"/>
      <c r="BK8" s="272"/>
      <c r="BL8" s="272"/>
      <c r="BM8" s="272"/>
      <c r="BN8" s="272"/>
      <c r="BO8" s="272"/>
      <c r="BP8" s="272"/>
      <c r="BQ8" s="272"/>
      <c r="BR8" s="272"/>
      <c r="BS8" s="272"/>
      <c r="BT8" s="272"/>
      <c r="BU8" s="272"/>
      <c r="BV8" s="272"/>
      <c r="BW8" s="272"/>
      <c r="BX8" s="272"/>
      <c r="BY8" s="272"/>
      <c r="BZ8" s="272"/>
      <c r="CA8" s="272"/>
      <c r="CB8" s="272"/>
      <c r="CC8" s="272"/>
      <c r="CD8" s="272"/>
      <c r="CE8" s="272"/>
      <c r="CF8" s="272"/>
      <c r="CG8" s="272"/>
      <c r="CH8" s="272"/>
      <c r="CI8" s="272"/>
      <c r="CJ8" s="272"/>
      <c r="CK8" s="272"/>
      <c r="CL8" s="272"/>
      <c r="CM8" s="272"/>
      <c r="CN8" s="272"/>
      <c r="CO8" s="272"/>
      <c r="CP8" s="272"/>
      <c r="CQ8" s="272"/>
      <c r="CR8" s="272"/>
      <c r="CS8" s="272"/>
      <c r="CT8" s="272"/>
      <c r="CU8" s="272"/>
      <c r="CV8" s="272"/>
      <c r="CW8" s="272"/>
      <c r="CX8" s="272"/>
      <c r="CY8" s="272"/>
      <c r="CZ8" s="272"/>
      <c r="DA8" s="272"/>
      <c r="DB8" s="272"/>
      <c r="DC8" s="272"/>
      <c r="DD8" s="272"/>
      <c r="DE8" s="272"/>
      <c r="DF8" s="272"/>
      <c r="DG8" s="272"/>
      <c r="DH8" s="272"/>
      <c r="DI8" s="272"/>
      <c r="DJ8" s="272"/>
      <c r="DK8" s="272"/>
      <c r="DL8" s="272"/>
      <c r="DM8" s="272"/>
      <c r="DN8" s="272"/>
      <c r="DO8" s="272"/>
      <c r="DP8" s="272"/>
      <c r="DQ8" s="272"/>
      <c r="DR8" s="272"/>
      <c r="DS8" s="272"/>
      <c r="DT8" s="272"/>
      <c r="DU8" s="272"/>
      <c r="DV8" s="272"/>
      <c r="DW8" s="272"/>
      <c r="DX8" s="272"/>
      <c r="DY8" s="272"/>
      <c r="DZ8" s="272"/>
      <c r="EA8" s="272"/>
      <c r="EB8" s="272"/>
      <c r="EC8" s="272"/>
      <c r="ED8" s="272"/>
      <c r="EE8" s="272"/>
      <c r="EF8" s="272"/>
      <c r="EG8" s="272"/>
      <c r="EH8" s="272"/>
      <c r="EI8" s="272"/>
      <c r="EJ8" s="272"/>
      <c r="EK8" s="272"/>
      <c r="EL8" s="272"/>
      <c r="EM8" s="272"/>
      <c r="EN8" s="272"/>
      <c r="EO8" s="272"/>
      <c r="EP8" s="272"/>
      <c r="EQ8" s="272"/>
      <c r="ER8" s="272"/>
      <c r="ES8" s="272"/>
      <c r="ET8" s="272"/>
      <c r="EU8" s="272"/>
      <c r="EV8" s="272"/>
      <c r="EW8" s="272"/>
      <c r="EX8" s="272"/>
      <c r="EY8" s="272"/>
      <c r="EZ8" s="272"/>
      <c r="FA8" s="272"/>
      <c r="FB8" s="272"/>
      <c r="FC8" s="272"/>
      <c r="FD8" s="272"/>
      <c r="FE8" s="272"/>
      <c r="FF8" s="272"/>
      <c r="FG8" s="272"/>
      <c r="FH8" s="272"/>
      <c r="FI8" s="272"/>
      <c r="FJ8" s="272"/>
      <c r="FK8" s="272"/>
      <c r="FL8" s="272"/>
      <c r="FM8" s="272"/>
      <c r="FN8" s="272"/>
      <c r="FO8" s="272"/>
      <c r="FP8" s="272"/>
      <c r="FQ8" s="272"/>
      <c r="FR8" s="272"/>
      <c r="FS8" s="272"/>
      <c r="FT8" s="272"/>
      <c r="FU8" s="272"/>
      <c r="FV8" s="272"/>
      <c r="FW8" s="272"/>
      <c r="FX8" s="272"/>
      <c r="FY8" s="272"/>
      <c r="FZ8" s="272"/>
      <c r="GA8" s="272"/>
      <c r="GB8" s="272"/>
      <c r="GC8" s="272"/>
      <c r="GD8" s="272"/>
      <c r="GE8" s="272"/>
      <c r="GF8" s="272"/>
      <c r="GG8" s="272"/>
      <c r="GH8" s="272"/>
      <c r="GI8" s="272"/>
      <c r="GJ8" s="272"/>
      <c r="GK8" s="272"/>
      <c r="GL8" s="272"/>
      <c r="GM8" s="272"/>
      <c r="GN8" s="272"/>
      <c r="GO8" s="272"/>
      <c r="GP8" s="272"/>
      <c r="GQ8" s="272"/>
      <c r="GR8" s="272"/>
      <c r="GS8" s="272"/>
      <c r="GT8" s="272"/>
      <c r="GU8" s="272"/>
    </row>
    <row r="9" s="273" customFormat="1" ht="24" customHeight="1" spans="1:203">
      <c r="A9" s="282" t="s">
        <v>1363</v>
      </c>
      <c r="B9" s="286"/>
      <c r="C9" s="272"/>
      <c r="D9" s="272"/>
      <c r="E9" s="272"/>
      <c r="F9" s="272"/>
      <c r="G9" s="272"/>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72"/>
      <c r="AV9" s="272"/>
      <c r="AW9" s="272"/>
      <c r="AX9" s="272"/>
      <c r="AY9" s="272"/>
      <c r="AZ9" s="272"/>
      <c r="BA9" s="272"/>
      <c r="BB9" s="272"/>
      <c r="BC9" s="272"/>
      <c r="BD9" s="272"/>
      <c r="BE9" s="272"/>
      <c r="BF9" s="272"/>
      <c r="BG9" s="272"/>
      <c r="BH9" s="272"/>
      <c r="BI9" s="272"/>
      <c r="BJ9" s="272"/>
      <c r="BK9" s="272"/>
      <c r="BL9" s="272"/>
      <c r="BM9" s="272"/>
      <c r="BN9" s="272"/>
      <c r="BO9" s="272"/>
      <c r="BP9" s="272"/>
      <c r="BQ9" s="272"/>
      <c r="BR9" s="272"/>
      <c r="BS9" s="272"/>
      <c r="BT9" s="272"/>
      <c r="BU9" s="272"/>
      <c r="BV9" s="272"/>
      <c r="BW9" s="272"/>
      <c r="BX9" s="272"/>
      <c r="BY9" s="272"/>
      <c r="BZ9" s="272"/>
      <c r="CA9" s="272"/>
      <c r="CB9" s="272"/>
      <c r="CC9" s="272"/>
      <c r="CD9" s="272"/>
      <c r="CE9" s="272"/>
      <c r="CF9" s="272"/>
      <c r="CG9" s="272"/>
      <c r="CH9" s="272"/>
      <c r="CI9" s="272"/>
      <c r="CJ9" s="272"/>
      <c r="CK9" s="272"/>
      <c r="CL9" s="272"/>
      <c r="CM9" s="272"/>
      <c r="CN9" s="272"/>
      <c r="CO9" s="272"/>
      <c r="CP9" s="272"/>
      <c r="CQ9" s="272"/>
      <c r="CR9" s="272"/>
      <c r="CS9" s="272"/>
      <c r="CT9" s="272"/>
      <c r="CU9" s="272"/>
      <c r="CV9" s="272"/>
      <c r="CW9" s="272"/>
      <c r="CX9" s="272"/>
      <c r="CY9" s="272"/>
      <c r="CZ9" s="272"/>
      <c r="DA9" s="272"/>
      <c r="DB9" s="272"/>
      <c r="DC9" s="272"/>
      <c r="DD9" s="272"/>
      <c r="DE9" s="272"/>
      <c r="DF9" s="272"/>
      <c r="DG9" s="272"/>
      <c r="DH9" s="272"/>
      <c r="DI9" s="272"/>
      <c r="DJ9" s="272"/>
      <c r="DK9" s="272"/>
      <c r="DL9" s="272"/>
      <c r="DM9" s="272"/>
      <c r="DN9" s="272"/>
      <c r="DO9" s="272"/>
      <c r="DP9" s="272"/>
      <c r="DQ9" s="272"/>
      <c r="DR9" s="272"/>
      <c r="DS9" s="272"/>
      <c r="DT9" s="272"/>
      <c r="DU9" s="272"/>
      <c r="DV9" s="272"/>
      <c r="DW9" s="272"/>
      <c r="DX9" s="272"/>
      <c r="DY9" s="272"/>
      <c r="DZ9" s="272"/>
      <c r="EA9" s="272"/>
      <c r="EB9" s="272"/>
      <c r="EC9" s="272"/>
      <c r="ED9" s="272"/>
      <c r="EE9" s="272"/>
      <c r="EF9" s="272"/>
      <c r="EG9" s="272"/>
      <c r="EH9" s="272"/>
      <c r="EI9" s="272"/>
      <c r="EJ9" s="272"/>
      <c r="EK9" s="272"/>
      <c r="EL9" s="272"/>
      <c r="EM9" s="272"/>
      <c r="EN9" s="272"/>
      <c r="EO9" s="272"/>
      <c r="EP9" s="272"/>
      <c r="EQ9" s="272"/>
      <c r="ER9" s="272"/>
      <c r="ES9" s="272"/>
      <c r="ET9" s="272"/>
      <c r="EU9" s="272"/>
      <c r="EV9" s="272"/>
      <c r="EW9" s="272"/>
      <c r="EX9" s="272"/>
      <c r="EY9" s="272"/>
      <c r="EZ9" s="272"/>
      <c r="FA9" s="272"/>
      <c r="FB9" s="272"/>
      <c r="FC9" s="272"/>
      <c r="FD9" s="272"/>
      <c r="FE9" s="272"/>
      <c r="FF9" s="272"/>
      <c r="FG9" s="272"/>
      <c r="FH9" s="272"/>
      <c r="FI9" s="272"/>
      <c r="FJ9" s="272"/>
      <c r="FK9" s="272"/>
      <c r="FL9" s="272"/>
      <c r="FM9" s="272"/>
      <c r="FN9" s="272"/>
      <c r="FO9" s="272"/>
      <c r="FP9" s="272"/>
      <c r="FQ9" s="272"/>
      <c r="FR9" s="272"/>
      <c r="FS9" s="272"/>
      <c r="FT9" s="272"/>
      <c r="FU9" s="272"/>
      <c r="FV9" s="272"/>
      <c r="FW9" s="272"/>
      <c r="FX9" s="272"/>
      <c r="FY9" s="272"/>
      <c r="FZ9" s="272"/>
      <c r="GA9" s="272"/>
      <c r="GB9" s="272"/>
      <c r="GC9" s="272"/>
      <c r="GD9" s="272"/>
      <c r="GE9" s="272"/>
      <c r="GF9" s="272"/>
      <c r="GG9" s="272"/>
      <c r="GH9" s="272"/>
      <c r="GI9" s="272"/>
      <c r="GJ9" s="272"/>
      <c r="GK9" s="272"/>
      <c r="GL9" s="272"/>
      <c r="GM9" s="272"/>
      <c r="GN9" s="272"/>
      <c r="GO9" s="272"/>
      <c r="GP9" s="272"/>
      <c r="GQ9" s="272"/>
      <c r="GR9" s="272"/>
      <c r="GS9" s="272"/>
      <c r="GT9" s="272"/>
      <c r="GU9" s="272"/>
    </row>
    <row r="10" s="274" customFormat="1" ht="24" customHeight="1" spans="1:2">
      <c r="A10" s="287" t="s">
        <v>1364</v>
      </c>
      <c r="B10" s="288"/>
    </row>
    <row r="11" s="273" customFormat="1" ht="24" customHeight="1" spans="1:203">
      <c r="A11" s="284" t="s">
        <v>1365</v>
      </c>
      <c r="B11" s="285"/>
      <c r="C11" s="272"/>
      <c r="D11" s="272"/>
      <c r="E11" s="272"/>
      <c r="F11" s="272"/>
      <c r="G11" s="272"/>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72"/>
      <c r="AV11" s="272"/>
      <c r="AW11" s="272"/>
      <c r="AX11" s="272"/>
      <c r="AY11" s="272"/>
      <c r="AZ11" s="272"/>
      <c r="BA11" s="272"/>
      <c r="BB11" s="272"/>
      <c r="BC11" s="272"/>
      <c r="BD11" s="272"/>
      <c r="BE11" s="272"/>
      <c r="BF11" s="272"/>
      <c r="BG11" s="272"/>
      <c r="BH11" s="272"/>
      <c r="BI11" s="272"/>
      <c r="BJ11" s="272"/>
      <c r="BK11" s="272"/>
      <c r="BL11" s="272"/>
      <c r="BM11" s="272"/>
      <c r="BN11" s="272"/>
      <c r="BO11" s="272"/>
      <c r="BP11" s="272"/>
      <c r="BQ11" s="272"/>
      <c r="BR11" s="272"/>
      <c r="BS11" s="272"/>
      <c r="BT11" s="272"/>
      <c r="BU11" s="272"/>
      <c r="BV11" s="272"/>
      <c r="BW11" s="272"/>
      <c r="BX11" s="272"/>
      <c r="BY11" s="272"/>
      <c r="BZ11" s="272"/>
      <c r="CA11" s="272"/>
      <c r="CB11" s="272"/>
      <c r="CC11" s="272"/>
      <c r="CD11" s="272"/>
      <c r="CE11" s="272"/>
      <c r="CF11" s="272"/>
      <c r="CG11" s="272"/>
      <c r="CH11" s="272"/>
      <c r="CI11" s="272"/>
      <c r="CJ11" s="272"/>
      <c r="CK11" s="272"/>
      <c r="CL11" s="272"/>
      <c r="CM11" s="272"/>
      <c r="CN11" s="272"/>
      <c r="CO11" s="272"/>
      <c r="CP11" s="272"/>
      <c r="CQ11" s="272"/>
      <c r="CR11" s="272"/>
      <c r="CS11" s="272"/>
      <c r="CT11" s="272"/>
      <c r="CU11" s="272"/>
      <c r="CV11" s="272"/>
      <c r="CW11" s="272"/>
      <c r="CX11" s="272"/>
      <c r="CY11" s="272"/>
      <c r="CZ11" s="272"/>
      <c r="DA11" s="272"/>
      <c r="DB11" s="272"/>
      <c r="DC11" s="272"/>
      <c r="DD11" s="272"/>
      <c r="DE11" s="272"/>
      <c r="DF11" s="272"/>
      <c r="DG11" s="272"/>
      <c r="DH11" s="272"/>
      <c r="DI11" s="272"/>
      <c r="DJ11" s="272"/>
      <c r="DK11" s="272"/>
      <c r="DL11" s="272"/>
      <c r="DM11" s="272"/>
      <c r="DN11" s="272"/>
      <c r="DO11" s="272"/>
      <c r="DP11" s="272"/>
      <c r="DQ11" s="272"/>
      <c r="DR11" s="272"/>
      <c r="DS11" s="272"/>
      <c r="DT11" s="272"/>
      <c r="DU11" s="272"/>
      <c r="DV11" s="272"/>
      <c r="DW11" s="272"/>
      <c r="DX11" s="272"/>
      <c r="DY11" s="272"/>
      <c r="DZ11" s="272"/>
      <c r="EA11" s="272"/>
      <c r="EB11" s="272"/>
      <c r="EC11" s="272"/>
      <c r="ED11" s="272"/>
      <c r="EE11" s="272"/>
      <c r="EF11" s="272"/>
      <c r="EG11" s="272"/>
      <c r="EH11" s="272"/>
      <c r="EI11" s="272"/>
      <c r="EJ11" s="272"/>
      <c r="EK11" s="272"/>
      <c r="EL11" s="272"/>
      <c r="EM11" s="272"/>
      <c r="EN11" s="272"/>
      <c r="EO11" s="272"/>
      <c r="EP11" s="272"/>
      <c r="EQ11" s="272"/>
      <c r="ER11" s="272"/>
      <c r="ES11" s="272"/>
      <c r="ET11" s="272"/>
      <c r="EU11" s="272"/>
      <c r="EV11" s="272"/>
      <c r="EW11" s="272"/>
      <c r="EX11" s="272"/>
      <c r="EY11" s="272"/>
      <c r="EZ11" s="272"/>
      <c r="FA11" s="272"/>
      <c r="FB11" s="272"/>
      <c r="FC11" s="272"/>
      <c r="FD11" s="272"/>
      <c r="FE11" s="272"/>
      <c r="FF11" s="272"/>
      <c r="FG11" s="272"/>
      <c r="FH11" s="272"/>
      <c r="FI11" s="272"/>
      <c r="FJ11" s="272"/>
      <c r="FK11" s="272"/>
      <c r="FL11" s="272"/>
      <c r="FM11" s="272"/>
      <c r="FN11" s="272"/>
      <c r="FO11" s="272"/>
      <c r="FP11" s="272"/>
      <c r="FQ11" s="272"/>
      <c r="FR11" s="272"/>
      <c r="FS11" s="272"/>
      <c r="FT11" s="272"/>
      <c r="FU11" s="272"/>
      <c r="FV11" s="272"/>
      <c r="FW11" s="272"/>
      <c r="FX11" s="272"/>
      <c r="FY11" s="272"/>
      <c r="FZ11" s="272"/>
      <c r="GA11" s="272"/>
      <c r="GB11" s="272"/>
      <c r="GC11" s="272"/>
      <c r="GD11" s="272"/>
      <c r="GE11" s="272"/>
      <c r="GF11" s="272"/>
      <c r="GG11" s="272"/>
      <c r="GH11" s="272"/>
      <c r="GI11" s="272"/>
      <c r="GJ11" s="272"/>
      <c r="GK11" s="272"/>
      <c r="GL11" s="272"/>
      <c r="GM11" s="272"/>
      <c r="GN11" s="272"/>
      <c r="GO11" s="272"/>
      <c r="GP11" s="272"/>
      <c r="GQ11" s="272"/>
      <c r="GR11" s="272"/>
      <c r="GS11" s="272"/>
      <c r="GT11" s="272"/>
      <c r="GU11" s="272"/>
    </row>
    <row r="12" s="275" customFormat="1" ht="24" customHeight="1" spans="1:203">
      <c r="A12" s="284" t="s">
        <v>189</v>
      </c>
      <c r="B12" s="285"/>
      <c r="C12" s="272"/>
      <c r="D12" s="272"/>
      <c r="E12" s="272"/>
      <c r="F12" s="272"/>
      <c r="G12" s="272"/>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72"/>
      <c r="AV12" s="272"/>
      <c r="AW12" s="272"/>
      <c r="AX12" s="272"/>
      <c r="AY12" s="272"/>
      <c r="AZ12" s="272"/>
      <c r="BA12" s="272"/>
      <c r="BB12" s="272"/>
      <c r="BC12" s="272"/>
      <c r="BD12" s="272"/>
      <c r="BE12" s="272"/>
      <c r="BF12" s="272"/>
      <c r="BG12" s="272"/>
      <c r="BH12" s="272"/>
      <c r="BI12" s="272"/>
      <c r="BJ12" s="272"/>
      <c r="BK12" s="272"/>
      <c r="BL12" s="272"/>
      <c r="BM12" s="272"/>
      <c r="BN12" s="272"/>
      <c r="BO12" s="272"/>
      <c r="BP12" s="272"/>
      <c r="BQ12" s="272"/>
      <c r="BR12" s="272"/>
      <c r="BS12" s="272"/>
      <c r="BT12" s="272"/>
      <c r="BU12" s="272"/>
      <c r="BV12" s="272"/>
      <c r="BW12" s="272"/>
      <c r="BX12" s="272"/>
      <c r="BY12" s="272"/>
      <c r="BZ12" s="272"/>
      <c r="CA12" s="272"/>
      <c r="CB12" s="272"/>
      <c r="CC12" s="272"/>
      <c r="CD12" s="272"/>
      <c r="CE12" s="272"/>
      <c r="CF12" s="272"/>
      <c r="CG12" s="272"/>
      <c r="CH12" s="272"/>
      <c r="CI12" s="272"/>
      <c r="CJ12" s="272"/>
      <c r="CK12" s="272"/>
      <c r="CL12" s="272"/>
      <c r="CM12" s="272"/>
      <c r="CN12" s="272"/>
      <c r="CO12" s="272"/>
      <c r="CP12" s="272"/>
      <c r="CQ12" s="272"/>
      <c r="CR12" s="272"/>
      <c r="CS12" s="272"/>
      <c r="CT12" s="272"/>
      <c r="CU12" s="272"/>
      <c r="CV12" s="272"/>
      <c r="CW12" s="272"/>
      <c r="CX12" s="272"/>
      <c r="CY12" s="272"/>
      <c r="CZ12" s="272"/>
      <c r="DA12" s="272"/>
      <c r="DB12" s="272"/>
      <c r="DC12" s="272"/>
      <c r="DD12" s="272"/>
      <c r="DE12" s="272"/>
      <c r="DF12" s="272"/>
      <c r="DG12" s="272"/>
      <c r="DH12" s="272"/>
      <c r="DI12" s="272"/>
      <c r="DJ12" s="272"/>
      <c r="DK12" s="272"/>
      <c r="DL12" s="272"/>
      <c r="DM12" s="272"/>
      <c r="DN12" s="272"/>
      <c r="DO12" s="272"/>
      <c r="DP12" s="272"/>
      <c r="DQ12" s="272"/>
      <c r="DR12" s="272"/>
      <c r="DS12" s="272"/>
      <c r="DT12" s="272"/>
      <c r="DU12" s="272"/>
      <c r="DV12" s="272"/>
      <c r="DW12" s="272"/>
      <c r="DX12" s="272"/>
      <c r="DY12" s="272"/>
      <c r="DZ12" s="272"/>
      <c r="EA12" s="272"/>
      <c r="EB12" s="272"/>
      <c r="EC12" s="272"/>
      <c r="ED12" s="272"/>
      <c r="EE12" s="272"/>
      <c r="EF12" s="272"/>
      <c r="EG12" s="272"/>
      <c r="EH12" s="272"/>
      <c r="EI12" s="272"/>
      <c r="EJ12" s="272"/>
      <c r="EK12" s="272"/>
      <c r="EL12" s="272"/>
      <c r="EM12" s="272"/>
      <c r="EN12" s="272"/>
      <c r="EO12" s="272"/>
      <c r="EP12" s="272"/>
      <c r="EQ12" s="272"/>
      <c r="ER12" s="272"/>
      <c r="ES12" s="272"/>
      <c r="ET12" s="272"/>
      <c r="EU12" s="272"/>
      <c r="EV12" s="272"/>
      <c r="EW12" s="272"/>
      <c r="EX12" s="272"/>
      <c r="EY12" s="272"/>
      <c r="EZ12" s="272"/>
      <c r="FA12" s="272"/>
      <c r="FB12" s="272"/>
      <c r="FC12" s="272"/>
      <c r="FD12" s="272"/>
      <c r="FE12" s="272"/>
      <c r="FF12" s="272"/>
      <c r="FG12" s="272"/>
      <c r="FH12" s="272"/>
      <c r="FI12" s="272"/>
      <c r="FJ12" s="272"/>
      <c r="FK12" s="272"/>
      <c r="FL12" s="272"/>
      <c r="FM12" s="272"/>
      <c r="FN12" s="272"/>
      <c r="FO12" s="272"/>
      <c r="FP12" s="272"/>
      <c r="FQ12" s="272"/>
      <c r="FR12" s="272"/>
      <c r="FS12" s="272"/>
      <c r="FT12" s="272"/>
      <c r="FU12" s="272"/>
      <c r="FV12" s="272"/>
      <c r="FW12" s="272"/>
      <c r="FX12" s="272"/>
      <c r="FY12" s="272"/>
      <c r="FZ12" s="272"/>
      <c r="GA12" s="272"/>
      <c r="GB12" s="272"/>
      <c r="GC12" s="272"/>
      <c r="GD12" s="272"/>
      <c r="GE12" s="272"/>
      <c r="GF12" s="272"/>
      <c r="GG12" s="272"/>
      <c r="GH12" s="272"/>
      <c r="GI12" s="272"/>
      <c r="GJ12" s="272"/>
      <c r="GK12" s="272"/>
      <c r="GL12" s="272"/>
      <c r="GM12" s="272"/>
      <c r="GN12" s="272"/>
      <c r="GO12" s="272"/>
      <c r="GP12" s="272"/>
      <c r="GQ12" s="272"/>
      <c r="GR12" s="272"/>
      <c r="GS12" s="272"/>
      <c r="GT12" s="272"/>
      <c r="GU12" s="272"/>
    </row>
    <row r="13" s="275" customFormat="1" ht="24" customHeight="1" spans="1:203">
      <c r="A13" s="284" t="s">
        <v>189</v>
      </c>
      <c r="B13" s="285"/>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72"/>
      <c r="AV13" s="272"/>
      <c r="AW13" s="272"/>
      <c r="AX13" s="272"/>
      <c r="AY13" s="272"/>
      <c r="AZ13" s="272"/>
      <c r="BA13" s="272"/>
      <c r="BB13" s="272"/>
      <c r="BC13" s="272"/>
      <c r="BD13" s="272"/>
      <c r="BE13" s="272"/>
      <c r="BF13" s="272"/>
      <c r="BG13" s="272"/>
      <c r="BH13" s="272"/>
      <c r="BI13" s="272"/>
      <c r="BJ13" s="272"/>
      <c r="BK13" s="272"/>
      <c r="BL13" s="272"/>
      <c r="BM13" s="272"/>
      <c r="BN13" s="272"/>
      <c r="BO13" s="272"/>
      <c r="BP13" s="272"/>
      <c r="BQ13" s="272"/>
      <c r="BR13" s="272"/>
      <c r="BS13" s="272"/>
      <c r="BT13" s="272"/>
      <c r="BU13" s="272"/>
      <c r="BV13" s="272"/>
      <c r="BW13" s="272"/>
      <c r="BX13" s="272"/>
      <c r="BY13" s="272"/>
      <c r="BZ13" s="272"/>
      <c r="CA13" s="272"/>
      <c r="CB13" s="272"/>
      <c r="CC13" s="272"/>
      <c r="CD13" s="272"/>
      <c r="CE13" s="272"/>
      <c r="CF13" s="272"/>
      <c r="CG13" s="272"/>
      <c r="CH13" s="272"/>
      <c r="CI13" s="272"/>
      <c r="CJ13" s="272"/>
      <c r="CK13" s="272"/>
      <c r="CL13" s="272"/>
      <c r="CM13" s="272"/>
      <c r="CN13" s="272"/>
      <c r="CO13" s="272"/>
      <c r="CP13" s="272"/>
      <c r="CQ13" s="272"/>
      <c r="CR13" s="272"/>
      <c r="CS13" s="272"/>
      <c r="CT13" s="272"/>
      <c r="CU13" s="272"/>
      <c r="CV13" s="272"/>
      <c r="CW13" s="272"/>
      <c r="CX13" s="272"/>
      <c r="CY13" s="272"/>
      <c r="CZ13" s="272"/>
      <c r="DA13" s="272"/>
      <c r="DB13" s="272"/>
      <c r="DC13" s="272"/>
      <c r="DD13" s="272"/>
      <c r="DE13" s="272"/>
      <c r="DF13" s="272"/>
      <c r="DG13" s="272"/>
      <c r="DH13" s="272"/>
      <c r="DI13" s="272"/>
      <c r="DJ13" s="272"/>
      <c r="DK13" s="272"/>
      <c r="DL13" s="272"/>
      <c r="DM13" s="272"/>
      <c r="DN13" s="272"/>
      <c r="DO13" s="272"/>
      <c r="DP13" s="272"/>
      <c r="DQ13" s="272"/>
      <c r="DR13" s="272"/>
      <c r="DS13" s="272"/>
      <c r="DT13" s="272"/>
      <c r="DU13" s="272"/>
      <c r="DV13" s="272"/>
      <c r="DW13" s="272"/>
      <c r="DX13" s="272"/>
      <c r="DY13" s="272"/>
      <c r="DZ13" s="272"/>
      <c r="EA13" s="272"/>
      <c r="EB13" s="272"/>
      <c r="EC13" s="272"/>
      <c r="ED13" s="272"/>
      <c r="EE13" s="272"/>
      <c r="EF13" s="272"/>
      <c r="EG13" s="272"/>
      <c r="EH13" s="272"/>
      <c r="EI13" s="272"/>
      <c r="EJ13" s="272"/>
      <c r="EK13" s="272"/>
      <c r="EL13" s="272"/>
      <c r="EM13" s="272"/>
      <c r="EN13" s="272"/>
      <c r="EO13" s="272"/>
      <c r="EP13" s="272"/>
      <c r="EQ13" s="272"/>
      <c r="ER13" s="272"/>
      <c r="ES13" s="272"/>
      <c r="ET13" s="272"/>
      <c r="EU13" s="272"/>
      <c r="EV13" s="272"/>
      <c r="EW13" s="272"/>
      <c r="EX13" s="272"/>
      <c r="EY13" s="272"/>
      <c r="EZ13" s="272"/>
      <c r="FA13" s="272"/>
      <c r="FB13" s="272"/>
      <c r="FC13" s="272"/>
      <c r="FD13" s="272"/>
      <c r="FE13" s="272"/>
      <c r="FF13" s="272"/>
      <c r="FG13" s="272"/>
      <c r="FH13" s="272"/>
      <c r="FI13" s="272"/>
      <c r="FJ13" s="272"/>
      <c r="FK13" s="272"/>
      <c r="FL13" s="272"/>
      <c r="FM13" s="272"/>
      <c r="FN13" s="272"/>
      <c r="FO13" s="272"/>
      <c r="FP13" s="272"/>
      <c r="FQ13" s="272"/>
      <c r="FR13" s="272"/>
      <c r="FS13" s="272"/>
      <c r="FT13" s="272"/>
      <c r="FU13" s="272"/>
      <c r="FV13" s="272"/>
      <c r="FW13" s="272"/>
      <c r="FX13" s="272"/>
      <c r="FY13" s="272"/>
      <c r="FZ13" s="272"/>
      <c r="GA13" s="272"/>
      <c r="GB13" s="272"/>
      <c r="GC13" s="272"/>
      <c r="GD13" s="272"/>
      <c r="GE13" s="272"/>
      <c r="GF13" s="272"/>
      <c r="GG13" s="272"/>
      <c r="GH13" s="272"/>
      <c r="GI13" s="272"/>
      <c r="GJ13" s="272"/>
      <c r="GK13" s="272"/>
      <c r="GL13" s="272"/>
      <c r="GM13" s="272"/>
      <c r="GN13" s="272"/>
      <c r="GO13" s="272"/>
      <c r="GP13" s="272"/>
      <c r="GQ13" s="272"/>
      <c r="GR13" s="272"/>
      <c r="GS13" s="272"/>
      <c r="GT13" s="272"/>
      <c r="GU13" s="272"/>
    </row>
    <row r="14" s="275" customFormat="1" ht="24" customHeight="1" spans="1:203">
      <c r="A14" s="284"/>
      <c r="B14" s="285"/>
      <c r="C14" s="272"/>
      <c r="D14" s="272"/>
      <c r="E14" s="272"/>
      <c r="F14" s="272"/>
      <c r="G14" s="272"/>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72"/>
      <c r="AV14" s="272"/>
      <c r="AW14" s="272"/>
      <c r="AX14" s="272"/>
      <c r="AY14" s="272"/>
      <c r="AZ14" s="272"/>
      <c r="BA14" s="272"/>
      <c r="BB14" s="272"/>
      <c r="BC14" s="272"/>
      <c r="BD14" s="272"/>
      <c r="BE14" s="272"/>
      <c r="BF14" s="272"/>
      <c r="BG14" s="272"/>
      <c r="BH14" s="272"/>
      <c r="BI14" s="272"/>
      <c r="BJ14" s="272"/>
      <c r="BK14" s="272"/>
      <c r="BL14" s="272"/>
      <c r="BM14" s="272"/>
      <c r="BN14" s="272"/>
      <c r="BO14" s="272"/>
      <c r="BP14" s="272"/>
      <c r="BQ14" s="272"/>
      <c r="BR14" s="272"/>
      <c r="BS14" s="272"/>
      <c r="BT14" s="272"/>
      <c r="BU14" s="272"/>
      <c r="BV14" s="272"/>
      <c r="BW14" s="272"/>
      <c r="BX14" s="272"/>
      <c r="BY14" s="272"/>
      <c r="BZ14" s="272"/>
      <c r="CA14" s="272"/>
      <c r="CB14" s="272"/>
      <c r="CC14" s="272"/>
      <c r="CD14" s="272"/>
      <c r="CE14" s="272"/>
      <c r="CF14" s="272"/>
      <c r="CG14" s="272"/>
      <c r="CH14" s="272"/>
      <c r="CI14" s="272"/>
      <c r="CJ14" s="272"/>
      <c r="CK14" s="272"/>
      <c r="CL14" s="272"/>
      <c r="CM14" s="272"/>
      <c r="CN14" s="272"/>
      <c r="CO14" s="272"/>
      <c r="CP14" s="272"/>
      <c r="CQ14" s="272"/>
      <c r="CR14" s="272"/>
      <c r="CS14" s="272"/>
      <c r="CT14" s="272"/>
      <c r="CU14" s="272"/>
      <c r="CV14" s="272"/>
      <c r="CW14" s="272"/>
      <c r="CX14" s="272"/>
      <c r="CY14" s="272"/>
      <c r="CZ14" s="272"/>
      <c r="DA14" s="272"/>
      <c r="DB14" s="272"/>
      <c r="DC14" s="272"/>
      <c r="DD14" s="272"/>
      <c r="DE14" s="272"/>
      <c r="DF14" s="272"/>
      <c r="DG14" s="272"/>
      <c r="DH14" s="272"/>
      <c r="DI14" s="272"/>
      <c r="DJ14" s="272"/>
      <c r="DK14" s="272"/>
      <c r="DL14" s="272"/>
      <c r="DM14" s="272"/>
      <c r="DN14" s="272"/>
      <c r="DO14" s="272"/>
      <c r="DP14" s="272"/>
      <c r="DQ14" s="272"/>
      <c r="DR14" s="272"/>
      <c r="DS14" s="272"/>
      <c r="DT14" s="272"/>
      <c r="DU14" s="272"/>
      <c r="DV14" s="272"/>
      <c r="DW14" s="272"/>
      <c r="DX14" s="272"/>
      <c r="DY14" s="272"/>
      <c r="DZ14" s="272"/>
      <c r="EA14" s="272"/>
      <c r="EB14" s="272"/>
      <c r="EC14" s="272"/>
      <c r="ED14" s="272"/>
      <c r="EE14" s="272"/>
      <c r="EF14" s="272"/>
      <c r="EG14" s="272"/>
      <c r="EH14" s="272"/>
      <c r="EI14" s="272"/>
      <c r="EJ14" s="272"/>
      <c r="EK14" s="272"/>
      <c r="EL14" s="272"/>
      <c r="EM14" s="272"/>
      <c r="EN14" s="272"/>
      <c r="EO14" s="272"/>
      <c r="EP14" s="272"/>
      <c r="EQ14" s="272"/>
      <c r="ER14" s="272"/>
      <c r="ES14" s="272"/>
      <c r="ET14" s="272"/>
      <c r="EU14" s="272"/>
      <c r="EV14" s="272"/>
      <c r="EW14" s="272"/>
      <c r="EX14" s="272"/>
      <c r="EY14" s="272"/>
      <c r="EZ14" s="272"/>
      <c r="FA14" s="272"/>
      <c r="FB14" s="272"/>
      <c r="FC14" s="272"/>
      <c r="FD14" s="272"/>
      <c r="FE14" s="272"/>
      <c r="FF14" s="272"/>
      <c r="FG14" s="272"/>
      <c r="FH14" s="272"/>
      <c r="FI14" s="272"/>
      <c r="FJ14" s="272"/>
      <c r="FK14" s="272"/>
      <c r="FL14" s="272"/>
      <c r="FM14" s="272"/>
      <c r="FN14" s="272"/>
      <c r="FO14" s="272"/>
      <c r="FP14" s="272"/>
      <c r="FQ14" s="272"/>
      <c r="FR14" s="272"/>
      <c r="FS14" s="272"/>
      <c r="FT14" s="272"/>
      <c r="FU14" s="272"/>
      <c r="FV14" s="272"/>
      <c r="FW14" s="272"/>
      <c r="FX14" s="272"/>
      <c r="FY14" s="272"/>
      <c r="FZ14" s="272"/>
      <c r="GA14" s="272"/>
      <c r="GB14" s="272"/>
      <c r="GC14" s="272"/>
      <c r="GD14" s="272"/>
      <c r="GE14" s="272"/>
      <c r="GF14" s="272"/>
      <c r="GG14" s="272"/>
      <c r="GH14" s="272"/>
      <c r="GI14" s="272"/>
      <c r="GJ14" s="272"/>
      <c r="GK14" s="272"/>
      <c r="GL14" s="272"/>
      <c r="GM14" s="272"/>
      <c r="GN14" s="272"/>
      <c r="GO14" s="272"/>
      <c r="GP14" s="272"/>
      <c r="GQ14" s="272"/>
      <c r="GR14" s="272"/>
      <c r="GS14" s="272"/>
      <c r="GT14" s="272"/>
      <c r="GU14" s="272"/>
    </row>
    <row r="15" s="275" customFormat="1" ht="24" customHeight="1" spans="1:203">
      <c r="A15" s="284"/>
      <c r="B15" s="285"/>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72"/>
      <c r="AV15" s="272"/>
      <c r="AW15" s="272"/>
      <c r="AX15" s="272"/>
      <c r="AY15" s="272"/>
      <c r="AZ15" s="272"/>
      <c r="BA15" s="272"/>
      <c r="BB15" s="272"/>
      <c r="BC15" s="272"/>
      <c r="BD15" s="272"/>
      <c r="BE15" s="272"/>
      <c r="BF15" s="272"/>
      <c r="BG15" s="272"/>
      <c r="BH15" s="272"/>
      <c r="BI15" s="272"/>
      <c r="BJ15" s="272"/>
      <c r="BK15" s="272"/>
      <c r="BL15" s="272"/>
      <c r="BM15" s="272"/>
      <c r="BN15" s="272"/>
      <c r="BO15" s="272"/>
      <c r="BP15" s="272"/>
      <c r="BQ15" s="272"/>
      <c r="BR15" s="272"/>
      <c r="BS15" s="272"/>
      <c r="BT15" s="272"/>
      <c r="BU15" s="272"/>
      <c r="BV15" s="272"/>
      <c r="BW15" s="272"/>
      <c r="BX15" s="272"/>
      <c r="BY15" s="272"/>
      <c r="BZ15" s="272"/>
      <c r="CA15" s="272"/>
      <c r="CB15" s="272"/>
      <c r="CC15" s="272"/>
      <c r="CD15" s="272"/>
      <c r="CE15" s="272"/>
      <c r="CF15" s="272"/>
      <c r="CG15" s="272"/>
      <c r="CH15" s="272"/>
      <c r="CI15" s="272"/>
      <c r="CJ15" s="272"/>
      <c r="CK15" s="272"/>
      <c r="CL15" s="272"/>
      <c r="CM15" s="272"/>
      <c r="CN15" s="272"/>
      <c r="CO15" s="272"/>
      <c r="CP15" s="272"/>
      <c r="CQ15" s="272"/>
      <c r="CR15" s="272"/>
      <c r="CS15" s="272"/>
      <c r="CT15" s="272"/>
      <c r="CU15" s="272"/>
      <c r="CV15" s="272"/>
      <c r="CW15" s="272"/>
      <c r="CX15" s="272"/>
      <c r="CY15" s="272"/>
      <c r="CZ15" s="272"/>
      <c r="DA15" s="272"/>
      <c r="DB15" s="272"/>
      <c r="DC15" s="272"/>
      <c r="DD15" s="272"/>
      <c r="DE15" s="272"/>
      <c r="DF15" s="272"/>
      <c r="DG15" s="272"/>
      <c r="DH15" s="272"/>
      <c r="DI15" s="272"/>
      <c r="DJ15" s="272"/>
      <c r="DK15" s="272"/>
      <c r="DL15" s="272"/>
      <c r="DM15" s="272"/>
      <c r="DN15" s="272"/>
      <c r="DO15" s="272"/>
      <c r="DP15" s="272"/>
      <c r="DQ15" s="272"/>
      <c r="DR15" s="272"/>
      <c r="DS15" s="272"/>
      <c r="DT15" s="272"/>
      <c r="DU15" s="272"/>
      <c r="DV15" s="272"/>
      <c r="DW15" s="272"/>
      <c r="DX15" s="272"/>
      <c r="DY15" s="272"/>
      <c r="DZ15" s="272"/>
      <c r="EA15" s="272"/>
      <c r="EB15" s="272"/>
      <c r="EC15" s="272"/>
      <c r="ED15" s="272"/>
      <c r="EE15" s="272"/>
      <c r="EF15" s="272"/>
      <c r="EG15" s="272"/>
      <c r="EH15" s="272"/>
      <c r="EI15" s="272"/>
      <c r="EJ15" s="272"/>
      <c r="EK15" s="272"/>
      <c r="EL15" s="272"/>
      <c r="EM15" s="272"/>
      <c r="EN15" s="272"/>
      <c r="EO15" s="272"/>
      <c r="EP15" s="272"/>
      <c r="EQ15" s="272"/>
      <c r="ER15" s="272"/>
      <c r="ES15" s="272"/>
      <c r="ET15" s="272"/>
      <c r="EU15" s="272"/>
      <c r="EV15" s="272"/>
      <c r="EW15" s="272"/>
      <c r="EX15" s="272"/>
      <c r="EY15" s="272"/>
      <c r="EZ15" s="272"/>
      <c r="FA15" s="272"/>
      <c r="FB15" s="272"/>
      <c r="FC15" s="272"/>
      <c r="FD15" s="272"/>
      <c r="FE15" s="272"/>
      <c r="FF15" s="272"/>
      <c r="FG15" s="272"/>
      <c r="FH15" s="272"/>
      <c r="FI15" s="272"/>
      <c r="FJ15" s="272"/>
      <c r="FK15" s="272"/>
      <c r="FL15" s="272"/>
      <c r="FM15" s="272"/>
      <c r="FN15" s="272"/>
      <c r="FO15" s="272"/>
      <c r="FP15" s="272"/>
      <c r="FQ15" s="272"/>
      <c r="FR15" s="272"/>
      <c r="FS15" s="272"/>
      <c r="FT15" s="272"/>
      <c r="FU15" s="272"/>
      <c r="FV15" s="272"/>
      <c r="FW15" s="272"/>
      <c r="FX15" s="272"/>
      <c r="FY15" s="272"/>
      <c r="FZ15" s="272"/>
      <c r="GA15" s="272"/>
      <c r="GB15" s="272"/>
      <c r="GC15" s="272"/>
      <c r="GD15" s="272"/>
      <c r="GE15" s="272"/>
      <c r="GF15" s="272"/>
      <c r="GG15" s="272"/>
      <c r="GH15" s="272"/>
      <c r="GI15" s="272"/>
      <c r="GJ15" s="272"/>
      <c r="GK15" s="272"/>
      <c r="GL15" s="272"/>
      <c r="GM15" s="272"/>
      <c r="GN15" s="272"/>
      <c r="GO15" s="272"/>
      <c r="GP15" s="272"/>
      <c r="GQ15" s="272"/>
      <c r="GR15" s="272"/>
      <c r="GS15" s="272"/>
      <c r="GT15" s="272"/>
      <c r="GU15" s="272"/>
    </row>
    <row r="16" s="272" customFormat="1" ht="24" customHeight="1" spans="1:2">
      <c r="A16" s="289" t="s">
        <v>114</v>
      </c>
      <c r="B16" s="290"/>
    </row>
    <row r="17" s="272" customFormat="1" ht="24" customHeight="1" spans="2:2">
      <c r="B17" s="274"/>
    </row>
    <row r="18" s="272" customFormat="1" ht="24" customHeight="1" spans="2:2">
      <c r="B18" s="274"/>
    </row>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1">
    <mergeCell ref="A2:B2"/>
  </mergeCells>
  <printOptions horizontalCentered="1"/>
  <pageMargins left="0.590277777777778" right="0.590277777777778" top="0.786805555555556" bottom="0.786805555555556" header="0.5" footer="0.5"/>
  <pageSetup paperSize="9" orientation="portrait" horizont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95"/>
  <sheetViews>
    <sheetView showZeros="0" view="pageBreakPreview" zoomScaleNormal="100" zoomScaleSheetLayoutView="100" workbookViewId="0">
      <selection activeCell="B29" sqref="B29"/>
    </sheetView>
  </sheetViews>
  <sheetFormatPr defaultColWidth="8.875" defaultRowHeight="15.6"/>
  <cols>
    <col min="1" max="1" width="48.125" style="254" customWidth="1"/>
    <col min="2" max="4" width="11.25" style="254" customWidth="1"/>
    <col min="5" max="23" width="9" style="254"/>
    <col min="24" max="16384" width="8.875" style="254"/>
  </cols>
  <sheetData>
    <row r="1" s="127" customFormat="1" ht="24" customHeight="1" spans="1:2">
      <c r="A1" s="266" t="s">
        <v>40</v>
      </c>
      <c r="B1" s="136"/>
    </row>
    <row r="2" s="249" customFormat="1" ht="42" customHeight="1" spans="1:4">
      <c r="A2" s="228" t="s">
        <v>39</v>
      </c>
      <c r="B2" s="228"/>
      <c r="C2" s="228"/>
      <c r="D2" s="228"/>
    </row>
    <row r="3" s="265" customFormat="1" ht="27" customHeight="1" spans="1:4">
      <c r="A3" s="250"/>
      <c r="C3" s="257" t="s">
        <v>1366</v>
      </c>
      <c r="D3" s="257"/>
    </row>
    <row r="4" s="253" customFormat="1" ht="30" customHeight="1" spans="1:4">
      <c r="A4" s="231" t="s">
        <v>1367</v>
      </c>
      <c r="B4" s="232" t="s">
        <v>1368</v>
      </c>
      <c r="C4" s="196" t="s">
        <v>1369</v>
      </c>
      <c r="D4" s="196" t="s">
        <v>1370</v>
      </c>
    </row>
    <row r="5" s="253" customFormat="1" ht="23.5" customHeight="1" spans="1:4">
      <c r="A5" s="217" t="s">
        <v>1371</v>
      </c>
      <c r="B5" s="188"/>
      <c r="C5" s="198">
        <f>SUM(C6:C10)</f>
        <v>600</v>
      </c>
      <c r="D5" s="233"/>
    </row>
    <row r="6" s="253" customFormat="1" ht="23.5" customHeight="1" spans="1:4">
      <c r="A6" s="234" t="s">
        <v>1372</v>
      </c>
      <c r="B6" s="188"/>
      <c r="C6" s="198"/>
      <c r="D6" s="233"/>
    </row>
    <row r="7" s="253" customFormat="1" ht="23.5" customHeight="1" spans="1:4">
      <c r="A7" s="234" t="s">
        <v>1373</v>
      </c>
      <c r="B7" s="188"/>
      <c r="C7" s="185"/>
      <c r="D7" s="233"/>
    </row>
    <row r="8" s="209" customFormat="1" ht="23.5" customHeight="1" spans="1:4">
      <c r="A8" s="234" t="s">
        <v>1374</v>
      </c>
      <c r="B8" s="221"/>
      <c r="C8" s="185"/>
      <c r="D8" s="233"/>
    </row>
    <row r="9" s="209" customFormat="1" ht="23.5" customHeight="1" spans="1:4">
      <c r="A9" s="234" t="s">
        <v>1375</v>
      </c>
      <c r="B9" s="221"/>
      <c r="C9" s="185"/>
      <c r="D9" s="233"/>
    </row>
    <row r="10" s="209" customFormat="1" ht="23.5" customHeight="1" spans="1:4">
      <c r="A10" s="234" t="s">
        <v>1376</v>
      </c>
      <c r="B10" s="267" t="s">
        <v>1377</v>
      </c>
      <c r="C10" s="185">
        <v>600</v>
      </c>
      <c r="D10" s="233"/>
    </row>
    <row r="11" s="209" customFormat="1" ht="23.5" customHeight="1" spans="1:4">
      <c r="A11" s="217" t="s">
        <v>1378</v>
      </c>
      <c r="B11" s="236"/>
      <c r="C11" s="198"/>
      <c r="D11" s="233"/>
    </row>
    <row r="12" s="209" customFormat="1" ht="23.5" customHeight="1" spans="1:4">
      <c r="A12" s="234" t="s">
        <v>1379</v>
      </c>
      <c r="B12" s="221"/>
      <c r="C12" s="185"/>
      <c r="D12" s="233"/>
    </row>
    <row r="13" s="209" customFormat="1" ht="23.5" customHeight="1" spans="1:4">
      <c r="A13" s="234" t="s">
        <v>1380</v>
      </c>
      <c r="B13" s="221"/>
      <c r="C13" s="185"/>
      <c r="D13" s="233"/>
    </row>
    <row r="14" s="209" customFormat="1" ht="23.5" customHeight="1" spans="1:4">
      <c r="A14" s="234" t="s">
        <v>1381</v>
      </c>
      <c r="B14" s="221"/>
      <c r="C14" s="185"/>
      <c r="D14" s="233"/>
    </row>
    <row r="15" s="209" customFormat="1" ht="23.5" customHeight="1" spans="1:4">
      <c r="A15" s="237" t="s">
        <v>1382</v>
      </c>
      <c r="B15" s="221"/>
      <c r="C15" s="185"/>
      <c r="D15" s="233"/>
    </row>
    <row r="16" s="209" customFormat="1" ht="23.5" customHeight="1" spans="1:4">
      <c r="A16" s="217" t="s">
        <v>1383</v>
      </c>
      <c r="B16" s="188"/>
      <c r="C16" s="198"/>
      <c r="D16" s="233"/>
    </row>
    <row r="17" s="209" customFormat="1" ht="23.5" customHeight="1" spans="1:4">
      <c r="A17" s="234" t="s">
        <v>1384</v>
      </c>
      <c r="B17" s="221"/>
      <c r="C17" s="185"/>
      <c r="D17" s="233"/>
    </row>
    <row r="18" s="209" customFormat="1" ht="23.5" customHeight="1" spans="1:4">
      <c r="A18" s="234" t="s">
        <v>1385</v>
      </c>
      <c r="B18" s="221"/>
      <c r="C18" s="185"/>
      <c r="D18" s="233"/>
    </row>
    <row r="19" s="209" customFormat="1" ht="23.5" customHeight="1" spans="1:4">
      <c r="A19" s="234" t="s">
        <v>1386</v>
      </c>
      <c r="B19" s="221"/>
      <c r="C19" s="185"/>
      <c r="D19" s="233"/>
    </row>
    <row r="20" s="209" customFormat="1" ht="23.5" customHeight="1" spans="1:4">
      <c r="A20" s="234" t="s">
        <v>1375</v>
      </c>
      <c r="B20" s="221"/>
      <c r="C20" s="185"/>
      <c r="D20" s="233"/>
    </row>
    <row r="21" s="209" customFormat="1" ht="23.5" customHeight="1" spans="1:4">
      <c r="A21" s="234" t="s">
        <v>1387</v>
      </c>
      <c r="B21" s="221"/>
      <c r="C21" s="185"/>
      <c r="D21" s="233"/>
    </row>
    <row r="22" s="209" customFormat="1" ht="23.5" customHeight="1" spans="1:4">
      <c r="A22" s="217" t="s">
        <v>1388</v>
      </c>
      <c r="B22" s="188"/>
      <c r="C22" s="198"/>
      <c r="D22" s="233"/>
    </row>
    <row r="23" s="209" customFormat="1" ht="23.5" customHeight="1" spans="1:4">
      <c r="A23" s="238" t="s">
        <v>1389</v>
      </c>
      <c r="B23" s="239"/>
      <c r="C23" s="185"/>
      <c r="D23" s="233"/>
    </row>
    <row r="24" s="209" customFormat="1" ht="23.5" customHeight="1" spans="1:4">
      <c r="A24" s="238" t="s">
        <v>1390</v>
      </c>
      <c r="B24" s="239"/>
      <c r="C24" s="185"/>
      <c r="D24" s="233"/>
    </row>
    <row r="25" s="209" customFormat="1" ht="23.5" customHeight="1" spans="1:4">
      <c r="A25" s="238" t="s">
        <v>1391</v>
      </c>
      <c r="B25" s="239"/>
      <c r="C25" s="185"/>
      <c r="D25" s="233"/>
    </row>
    <row r="26" s="209" customFormat="1" ht="23.5" customHeight="1" spans="1:4">
      <c r="A26" s="217" t="s">
        <v>1392</v>
      </c>
      <c r="B26" s="188"/>
      <c r="C26" s="198"/>
      <c r="D26" s="233"/>
    </row>
    <row r="27" s="209" customFormat="1" ht="23.5" customHeight="1" spans="1:4">
      <c r="A27" s="234" t="s">
        <v>1393</v>
      </c>
      <c r="B27" s="221"/>
      <c r="C27" s="185"/>
      <c r="D27" s="233"/>
    </row>
    <row r="28" spans="1:16384">
      <c r="A28" s="268"/>
      <c r="B28" s="268"/>
      <c r="C28" s="268"/>
      <c r="D28" s="26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c r="XFC28"/>
      <c r="XFD28"/>
    </row>
    <row r="29" ht="23.5" customHeight="1" spans="1:4">
      <c r="A29" s="242" t="s">
        <v>1394</v>
      </c>
      <c r="B29" s="269">
        <f>B5+B11+B16+B22+B26</f>
        <v>0</v>
      </c>
      <c r="C29" s="236">
        <f>C5+C11+C16+C22+C26</f>
        <v>600</v>
      </c>
      <c r="D29" s="233"/>
    </row>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C3:D3"/>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zoomScaleSheetLayoutView="100" workbookViewId="0">
      <selection activeCell="A2" sqref="A2:D2"/>
    </sheetView>
  </sheetViews>
  <sheetFormatPr defaultColWidth="8.875" defaultRowHeight="15.6" outlineLevelCol="3"/>
  <cols>
    <col min="1" max="1" width="45.5" style="254" customWidth="1"/>
    <col min="2" max="3" width="12.875" style="254" customWidth="1"/>
    <col min="4" max="4" width="12.875" style="210" customWidth="1"/>
    <col min="5" max="20" width="9" style="254"/>
    <col min="21" max="16384" width="8.875" style="254"/>
  </cols>
  <sheetData>
    <row r="1" s="127" customFormat="1" ht="24" customHeight="1" spans="1:2">
      <c r="A1" s="135" t="s">
        <v>42</v>
      </c>
      <c r="B1" s="136"/>
    </row>
    <row r="2" s="249" customFormat="1" ht="42" customHeight="1" spans="1:4">
      <c r="A2" s="255" t="s">
        <v>41</v>
      </c>
      <c r="B2" s="256"/>
      <c r="C2" s="256"/>
      <c r="D2" s="256"/>
    </row>
    <row r="3" s="250" customFormat="1" ht="27" customHeight="1" spans="2:4">
      <c r="B3" s="257" t="s">
        <v>1366</v>
      </c>
      <c r="C3" s="257"/>
      <c r="D3" s="257"/>
    </row>
    <row r="4" s="251" customFormat="1" ht="30" customHeight="1" spans="1:4">
      <c r="A4" s="177" t="s">
        <v>1359</v>
      </c>
      <c r="B4" s="196" t="s">
        <v>1395</v>
      </c>
      <c r="C4" s="196" t="s">
        <v>1396</v>
      </c>
      <c r="D4" s="196" t="s">
        <v>1370</v>
      </c>
    </row>
    <row r="5" s="251" customFormat="1" ht="24" customHeight="1" spans="1:4">
      <c r="A5" s="199" t="s">
        <v>1397</v>
      </c>
      <c r="B5" s="188"/>
      <c r="C5" s="188"/>
      <c r="D5" s="186"/>
    </row>
    <row r="6" s="251" customFormat="1" ht="24" customHeight="1" spans="1:4">
      <c r="A6" s="213" t="s">
        <v>1398</v>
      </c>
      <c r="B6" s="188"/>
      <c r="C6" s="188"/>
      <c r="D6" s="186"/>
    </row>
    <row r="7" s="252" customFormat="1" ht="24" customHeight="1" spans="1:4">
      <c r="A7" s="214" t="s">
        <v>1399</v>
      </c>
      <c r="B7" s="184"/>
      <c r="C7" s="184"/>
      <c r="D7" s="215"/>
    </row>
    <row r="8" s="252" customFormat="1" ht="24" customHeight="1" spans="1:4">
      <c r="A8" s="214" t="s">
        <v>1400</v>
      </c>
      <c r="B8" s="184"/>
      <c r="C8" s="184"/>
      <c r="D8" s="215"/>
    </row>
    <row r="9" s="252" customFormat="1" ht="24" customHeight="1" spans="1:4">
      <c r="A9" s="214" t="s">
        <v>1401</v>
      </c>
      <c r="B9" s="184"/>
      <c r="C9" s="184"/>
      <c r="D9" s="215"/>
    </row>
    <row r="10" s="251" customFormat="1" ht="24" customHeight="1" spans="1:4">
      <c r="A10" s="214" t="s">
        <v>1402</v>
      </c>
      <c r="B10" s="184"/>
      <c r="C10" s="184"/>
      <c r="D10" s="215"/>
    </row>
    <row r="11" s="252" customFormat="1" ht="24" customHeight="1" spans="1:4">
      <c r="A11" s="199" t="s">
        <v>1403</v>
      </c>
      <c r="B11" s="188"/>
      <c r="C11" s="188"/>
      <c r="D11" s="186"/>
    </row>
    <row r="12" s="252" customFormat="1" ht="24" customHeight="1" spans="1:4">
      <c r="A12" s="214" t="s">
        <v>1404</v>
      </c>
      <c r="B12" s="184"/>
      <c r="C12" s="184"/>
      <c r="D12" s="215"/>
    </row>
    <row r="13" s="209" customFormat="1" ht="24" customHeight="1" spans="1:4">
      <c r="A13" s="214" t="s">
        <v>1405</v>
      </c>
      <c r="B13" s="184"/>
      <c r="C13" s="184"/>
      <c r="D13" s="215"/>
    </row>
    <row r="14" s="209" customFormat="1" ht="24" customHeight="1" spans="1:4">
      <c r="A14" s="214" t="s">
        <v>1406</v>
      </c>
      <c r="B14" s="184"/>
      <c r="C14" s="184"/>
      <c r="D14" s="215"/>
    </row>
    <row r="15" s="253" customFormat="1" ht="24" customHeight="1" spans="1:4">
      <c r="A15" s="182" t="s">
        <v>1401</v>
      </c>
      <c r="B15" s="184"/>
      <c r="C15" s="184"/>
      <c r="D15" s="215"/>
    </row>
    <row r="16" s="209" customFormat="1" ht="24" customHeight="1" spans="1:4">
      <c r="A16" s="182" t="s">
        <v>1407</v>
      </c>
      <c r="B16" s="216"/>
      <c r="C16" s="184"/>
      <c r="D16" s="215"/>
    </row>
    <row r="17" s="253" customFormat="1" ht="24" customHeight="1" spans="1:4">
      <c r="A17" s="199" t="s">
        <v>1408</v>
      </c>
      <c r="B17" s="188"/>
      <c r="C17" s="188"/>
      <c r="D17" s="186"/>
    </row>
    <row r="18" s="209" customFormat="1" ht="24" customHeight="1" spans="1:4">
      <c r="A18" s="214" t="s">
        <v>1409</v>
      </c>
      <c r="B18" s="216"/>
      <c r="C18" s="184"/>
      <c r="D18" s="215"/>
    </row>
    <row r="19" s="253" customFormat="1" ht="24" customHeight="1" spans="1:4">
      <c r="A19" s="199" t="s">
        <v>1410</v>
      </c>
      <c r="B19" s="188"/>
      <c r="C19" s="188">
        <f>SUM(C20)</f>
        <v>458</v>
      </c>
      <c r="D19" s="186"/>
    </row>
    <row r="20" s="209" customFormat="1" ht="24" customHeight="1" spans="1:4">
      <c r="A20" s="182" t="s">
        <v>1411</v>
      </c>
      <c r="B20" s="258" t="s">
        <v>1377</v>
      </c>
      <c r="C20" s="184">
        <v>458</v>
      </c>
      <c r="D20" s="215"/>
    </row>
    <row r="21" s="209" customFormat="1" ht="24" customHeight="1" spans="1:4">
      <c r="A21" s="181"/>
      <c r="B21" s="184"/>
      <c r="C21" s="185"/>
      <c r="D21" s="186"/>
    </row>
    <row r="22" s="209" customFormat="1" ht="24" customHeight="1" spans="1:4">
      <c r="A22" s="187" t="s">
        <v>1412</v>
      </c>
      <c r="B22" s="259" t="s">
        <v>1377</v>
      </c>
      <c r="C22" s="188">
        <f>C19+C17+C11+C5</f>
        <v>458</v>
      </c>
      <c r="D22" s="260"/>
    </row>
    <row r="23" ht="24" customHeight="1" spans="2:3">
      <c r="B23" s="261"/>
      <c r="C23" s="261"/>
    </row>
    <row r="24" ht="24" customHeight="1" spans="2:3">
      <c r="B24" s="261"/>
      <c r="C24" s="261"/>
    </row>
    <row r="25" ht="24" customHeight="1" spans="2:3">
      <c r="B25" s="262"/>
      <c r="C25" s="262"/>
    </row>
    <row r="26" ht="24" customHeight="1" spans="2:3">
      <c r="B26" s="262"/>
      <c r="C26" s="262"/>
    </row>
    <row r="27" ht="24" customHeight="1" spans="2:3">
      <c r="B27" s="262"/>
      <c r="C27" s="262"/>
    </row>
    <row r="28" ht="24" customHeight="1" spans="1:3">
      <c r="A28" s="263"/>
      <c r="B28" s="262"/>
      <c r="C28" s="262"/>
    </row>
    <row r="29" ht="24" customHeight="1" spans="2:3">
      <c r="B29" s="262"/>
      <c r="C29" s="262"/>
    </row>
    <row r="30" ht="24" customHeight="1" spans="2:3">
      <c r="B30" s="262"/>
      <c r="C30" s="262"/>
    </row>
    <row r="31" ht="24" customHeight="1" spans="2:3">
      <c r="B31" s="262"/>
      <c r="C31" s="262"/>
    </row>
    <row r="32" ht="24" customHeight="1" spans="2:3">
      <c r="B32" s="262"/>
      <c r="C32" s="262"/>
    </row>
    <row r="33" ht="24" customHeight="1" spans="2:3">
      <c r="B33" s="262"/>
      <c r="C33" s="262"/>
    </row>
    <row r="34" ht="24" customHeight="1" spans="1:3">
      <c r="A34" s="264"/>
      <c r="B34" s="261"/>
      <c r="C34" s="261"/>
    </row>
    <row r="35" ht="24" customHeight="1" spans="2:3">
      <c r="B35" s="261"/>
      <c r="C35" s="261"/>
    </row>
    <row r="36" ht="24" customHeight="1" spans="2:3">
      <c r="B36" s="262"/>
      <c r="C36" s="262"/>
    </row>
    <row r="37" ht="24" customHeight="1" spans="2:3">
      <c r="B37" s="262"/>
      <c r="C37" s="262"/>
    </row>
    <row r="38" ht="24" customHeight="1" spans="2:3">
      <c r="B38" s="261"/>
      <c r="C38" s="261"/>
    </row>
    <row r="39" ht="24" customHeight="1" spans="2:3">
      <c r="B39" s="262"/>
      <c r="C39" s="262"/>
    </row>
    <row r="40" ht="24" customHeight="1" spans="1:3">
      <c r="A40" s="264"/>
      <c r="B40" s="261"/>
      <c r="C40" s="261"/>
    </row>
    <row r="41" ht="24" customHeight="1" spans="2:3">
      <c r="B41" s="261"/>
      <c r="C41" s="261"/>
    </row>
    <row r="42" ht="24" customHeight="1" spans="2:3">
      <c r="B42" s="262"/>
      <c r="C42" s="262"/>
    </row>
    <row r="43" ht="24" customHeight="1" spans="2:3">
      <c r="B43" s="262"/>
      <c r="C43" s="262"/>
    </row>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B3:D3"/>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zoomScaleSheetLayoutView="100" workbookViewId="0">
      <selection activeCell="A2" sqref="A2:D2"/>
    </sheetView>
  </sheetViews>
  <sheetFormatPr defaultColWidth="8.875" defaultRowHeight="15.6" outlineLevelCol="3"/>
  <cols>
    <col min="1" max="1" width="28.625" style="192" customWidth="1"/>
    <col min="2" max="2" width="12.625" style="192" customWidth="1"/>
    <col min="3" max="3" width="28.625" style="192" customWidth="1"/>
    <col min="4" max="4" width="12.625" style="192" customWidth="1"/>
    <col min="5" max="24" width="9" style="192"/>
    <col min="25" max="16384" width="8.875" style="192"/>
  </cols>
  <sheetData>
    <row r="1" s="127" customFormat="1" ht="24" customHeight="1" spans="1:2">
      <c r="A1" s="135" t="s">
        <v>44</v>
      </c>
      <c r="B1" s="136"/>
    </row>
    <row r="2" s="189" customFormat="1" ht="42" customHeight="1" spans="1:4">
      <c r="A2" s="193" t="s">
        <v>43</v>
      </c>
      <c r="B2" s="245"/>
      <c r="C2" s="245"/>
      <c r="D2" s="245"/>
    </row>
    <row r="3" s="190" customFormat="1" ht="27" customHeight="1" spans="2:4">
      <c r="B3" s="194"/>
      <c r="C3" s="194"/>
      <c r="D3" s="194" t="s">
        <v>84</v>
      </c>
    </row>
    <row r="4" s="191" customFormat="1" ht="30" customHeight="1" spans="1:4">
      <c r="A4" s="195" t="s">
        <v>146</v>
      </c>
      <c r="B4" s="196" t="s">
        <v>86</v>
      </c>
      <c r="C4" s="195" t="s">
        <v>147</v>
      </c>
      <c r="D4" s="196" t="s">
        <v>86</v>
      </c>
    </row>
    <row r="5" s="191" customFormat="1" ht="24" customHeight="1" spans="1:4">
      <c r="A5" s="197" t="s">
        <v>1413</v>
      </c>
      <c r="B5" s="198">
        <v>600</v>
      </c>
      <c r="C5" s="199" t="s">
        <v>1414</v>
      </c>
      <c r="D5" s="246">
        <v>458</v>
      </c>
    </row>
    <row r="6" s="191" customFormat="1" ht="24" customHeight="1" spans="1:4">
      <c r="A6" s="197" t="s">
        <v>150</v>
      </c>
      <c r="B6" s="198">
        <f>SUM(B7:B8)</f>
        <v>19</v>
      </c>
      <c r="C6" s="197" t="s">
        <v>151</v>
      </c>
      <c r="D6" s="246">
        <f>SUM(D7:D8)</f>
        <v>161</v>
      </c>
    </row>
    <row r="7" ht="24" customHeight="1" spans="1:4">
      <c r="A7" s="200" t="s">
        <v>1415</v>
      </c>
      <c r="B7" s="185">
        <v>19</v>
      </c>
      <c r="C7" s="200" t="s">
        <v>1416</v>
      </c>
      <c r="D7" s="247"/>
    </row>
    <row r="8" ht="24" customHeight="1" spans="1:4">
      <c r="A8" s="200" t="s">
        <v>1417</v>
      </c>
      <c r="B8" s="185"/>
      <c r="C8" s="201" t="s">
        <v>1418</v>
      </c>
      <c r="D8" s="247">
        <v>161</v>
      </c>
    </row>
    <row r="9" ht="24" customHeight="1" spans="1:4">
      <c r="A9" s="202"/>
      <c r="B9" s="203"/>
      <c r="C9" s="204"/>
      <c r="D9" s="248"/>
    </row>
    <row r="10" ht="24" customHeight="1" spans="1:4">
      <c r="A10" s="205" t="s">
        <v>196</v>
      </c>
      <c r="B10" s="206">
        <f>B5+B6</f>
        <v>619</v>
      </c>
      <c r="C10" s="205" t="s">
        <v>197</v>
      </c>
      <c r="D10" s="206">
        <f>D5+D6</f>
        <v>619</v>
      </c>
    </row>
    <row r="11" ht="24" customHeight="1"/>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A95"/>
  <sheetViews>
    <sheetView showZeros="0" view="pageBreakPreview" zoomScaleNormal="100" zoomScaleSheetLayoutView="100" topLeftCell="A22" workbookViewId="0">
      <selection activeCell="A7" sqref="A7"/>
    </sheetView>
  </sheetViews>
  <sheetFormatPr defaultColWidth="8.875" defaultRowHeight="15.6"/>
  <cols>
    <col min="1" max="1" width="44.875" style="225" customWidth="1"/>
    <col min="2" max="3" width="12.5" style="226" customWidth="1"/>
    <col min="4" max="4" width="12.5" style="227" customWidth="1"/>
    <col min="5" max="19" width="9" style="226"/>
    <col min="20" max="211" width="8.875" style="226"/>
    <col min="212" max="234" width="9" style="226"/>
    <col min="235" max="243" width="9" style="210"/>
    <col min="244" max="16384" width="8.875" style="210"/>
  </cols>
  <sheetData>
    <row r="1" s="127" customFormat="1" ht="24" customHeight="1" spans="1:2">
      <c r="A1" s="135" t="s">
        <v>45</v>
      </c>
      <c r="B1" s="136"/>
    </row>
    <row r="2" s="222" customFormat="1" ht="42" customHeight="1" spans="1:235">
      <c r="A2" s="228" t="s">
        <v>39</v>
      </c>
      <c r="B2" s="228"/>
      <c r="C2" s="228"/>
      <c r="D2" s="229"/>
      <c r="IA2" s="207"/>
    </row>
    <row r="3" s="212" customFormat="1" ht="27" customHeight="1" spans="1:235">
      <c r="A3" s="230"/>
      <c r="B3" s="176"/>
      <c r="C3" s="176"/>
      <c r="D3" s="176" t="s">
        <v>1366</v>
      </c>
      <c r="IA3" s="176"/>
    </row>
    <row r="4" s="223" customFormat="1" ht="30" customHeight="1" spans="1:235">
      <c r="A4" s="231" t="s">
        <v>1367</v>
      </c>
      <c r="B4" s="232" t="s">
        <v>1395</v>
      </c>
      <c r="C4" s="196" t="s">
        <v>1396</v>
      </c>
      <c r="D4" s="196" t="s">
        <v>1370</v>
      </c>
      <c r="IA4" s="243"/>
    </row>
    <row r="5" s="224" customFormat="1" ht="23" customHeight="1" spans="1:235">
      <c r="A5" s="217" t="s">
        <v>1371</v>
      </c>
      <c r="B5" s="188"/>
      <c r="C5" s="198">
        <f>SUM(C6:C10)</f>
        <v>600</v>
      </c>
      <c r="D5" s="233"/>
      <c r="IA5" s="244"/>
    </row>
    <row r="6" s="224" customFormat="1" ht="23" customHeight="1" spans="1:235">
      <c r="A6" s="234" t="s">
        <v>1419</v>
      </c>
      <c r="B6" s="188"/>
      <c r="C6" s="198"/>
      <c r="D6" s="233"/>
      <c r="IA6" s="244"/>
    </row>
    <row r="7" s="224" customFormat="1" ht="23" customHeight="1" spans="1:235">
      <c r="A7" s="234" t="s">
        <v>1373</v>
      </c>
      <c r="B7" s="188"/>
      <c r="C7" s="185"/>
      <c r="D7" s="235"/>
      <c r="IA7" s="244"/>
    </row>
    <row r="8" s="224" customFormat="1" ht="23" customHeight="1" spans="1:235">
      <c r="A8" s="234" t="s">
        <v>1374</v>
      </c>
      <c r="B8" s="221"/>
      <c r="C8" s="185"/>
      <c r="D8" s="235"/>
      <c r="IA8" s="244"/>
    </row>
    <row r="9" s="224" customFormat="1" ht="23" customHeight="1" spans="1:235">
      <c r="A9" s="234" t="s">
        <v>1375</v>
      </c>
      <c r="B9" s="221"/>
      <c r="C9" s="185"/>
      <c r="D9" s="235"/>
      <c r="IA9" s="244"/>
    </row>
    <row r="10" s="224" customFormat="1" ht="23" customHeight="1" spans="1:235">
      <c r="A10" s="234" t="s">
        <v>1376</v>
      </c>
      <c r="B10" s="221"/>
      <c r="C10" s="185">
        <v>600</v>
      </c>
      <c r="D10" s="235"/>
      <c r="IA10" s="244"/>
    </row>
    <row r="11" s="224" customFormat="1" ht="23" customHeight="1" spans="1:235">
      <c r="A11" s="217" t="s">
        <v>1378</v>
      </c>
      <c r="B11" s="236"/>
      <c r="C11" s="198"/>
      <c r="D11" s="233"/>
      <c r="IA11" s="244"/>
    </row>
    <row r="12" s="224" customFormat="1" ht="23" customHeight="1" spans="1:235">
      <c r="A12" s="234" t="s">
        <v>1379</v>
      </c>
      <c r="B12" s="221"/>
      <c r="C12" s="185"/>
      <c r="D12" s="235"/>
      <c r="IA12" s="244"/>
    </row>
    <row r="13" s="224" customFormat="1" ht="23" customHeight="1" spans="1:235">
      <c r="A13" s="234" t="s">
        <v>1380</v>
      </c>
      <c r="B13" s="221"/>
      <c r="C13" s="185"/>
      <c r="D13" s="235"/>
      <c r="IA13" s="244"/>
    </row>
    <row r="14" s="224" customFormat="1" ht="23" customHeight="1" spans="1:235">
      <c r="A14" s="234" t="s">
        <v>1381</v>
      </c>
      <c r="B14" s="221"/>
      <c r="C14" s="185"/>
      <c r="D14" s="235"/>
      <c r="IA14" s="244"/>
    </row>
    <row r="15" s="224" customFormat="1" ht="23" customHeight="1" spans="1:235">
      <c r="A15" s="237" t="s">
        <v>1382</v>
      </c>
      <c r="B15" s="221"/>
      <c r="C15" s="185"/>
      <c r="D15" s="235"/>
      <c r="IA15" s="244"/>
    </row>
    <row r="16" s="224" customFormat="1" ht="23" customHeight="1" spans="1:235">
      <c r="A16" s="217" t="s">
        <v>1383</v>
      </c>
      <c r="B16" s="188"/>
      <c r="C16" s="198"/>
      <c r="D16" s="233"/>
      <c r="IA16" s="244"/>
    </row>
    <row r="17" s="224" customFormat="1" ht="23" customHeight="1" spans="1:235">
      <c r="A17" s="234" t="s">
        <v>1384</v>
      </c>
      <c r="B17" s="221"/>
      <c r="C17" s="185"/>
      <c r="D17" s="235"/>
      <c r="IA17" s="244"/>
    </row>
    <row r="18" s="224" customFormat="1" ht="23" customHeight="1" spans="1:235">
      <c r="A18" s="234" t="s">
        <v>1385</v>
      </c>
      <c r="B18" s="221"/>
      <c r="C18" s="185"/>
      <c r="D18" s="235"/>
      <c r="IA18" s="244"/>
    </row>
    <row r="19" s="224" customFormat="1" ht="23" customHeight="1" spans="1:235">
      <c r="A19" s="234" t="s">
        <v>1386</v>
      </c>
      <c r="B19" s="221"/>
      <c r="C19" s="185"/>
      <c r="D19" s="235"/>
      <c r="IA19" s="244"/>
    </row>
    <row r="20" s="224" customFormat="1" ht="23" customHeight="1" spans="1:235">
      <c r="A20" s="234" t="s">
        <v>1375</v>
      </c>
      <c r="B20" s="221"/>
      <c r="C20" s="185"/>
      <c r="D20" s="235"/>
      <c r="IA20" s="244"/>
    </row>
    <row r="21" s="224" customFormat="1" ht="23" customHeight="1" spans="1:235">
      <c r="A21" s="234" t="s">
        <v>1387</v>
      </c>
      <c r="B21" s="221"/>
      <c r="C21" s="185"/>
      <c r="D21" s="235"/>
      <c r="IA21" s="244"/>
    </row>
    <row r="22" s="224" customFormat="1" ht="23" customHeight="1" spans="1:235">
      <c r="A22" s="217" t="s">
        <v>1388</v>
      </c>
      <c r="B22" s="188"/>
      <c r="C22" s="198"/>
      <c r="D22" s="233"/>
      <c r="IA22" s="244"/>
    </row>
    <row r="23" s="224" customFormat="1" ht="23" customHeight="1" spans="1:235">
      <c r="A23" s="238" t="s">
        <v>1389</v>
      </c>
      <c r="B23" s="239"/>
      <c r="C23" s="185"/>
      <c r="D23" s="235"/>
      <c r="IA23" s="244"/>
    </row>
    <row r="24" s="224" customFormat="1" ht="23" customHeight="1" spans="1:235">
      <c r="A24" s="238" t="s">
        <v>1390</v>
      </c>
      <c r="B24" s="239"/>
      <c r="C24" s="185"/>
      <c r="D24" s="235"/>
      <c r="IA24" s="244"/>
    </row>
    <row r="25" s="224" customFormat="1" ht="23" customHeight="1" spans="1:235">
      <c r="A25" s="238" t="s">
        <v>1391</v>
      </c>
      <c r="B25" s="239"/>
      <c r="C25" s="185"/>
      <c r="D25" s="235"/>
      <c r="IA25" s="244"/>
    </row>
    <row r="26" s="224" customFormat="1" ht="23" customHeight="1" spans="1:235">
      <c r="A26" s="217" t="s">
        <v>1392</v>
      </c>
      <c r="B26" s="188"/>
      <c r="C26" s="198">
        <f>SUM(C27)</f>
        <v>0</v>
      </c>
      <c r="D26" s="233"/>
      <c r="IA26" s="244"/>
    </row>
    <row r="27" s="224" customFormat="1" ht="23" customHeight="1" spans="1:235">
      <c r="A27" s="234" t="s">
        <v>1393</v>
      </c>
      <c r="B27" s="221"/>
      <c r="C27" s="185"/>
      <c r="D27" s="235"/>
      <c r="IA27" s="244"/>
    </row>
    <row r="28" s="224" customFormat="1" ht="23" customHeight="1" spans="1:235">
      <c r="A28" s="240"/>
      <c r="B28" s="241"/>
      <c r="C28" s="241"/>
      <c r="D28" s="219"/>
      <c r="IA28" s="244"/>
    </row>
    <row r="29" s="224" customFormat="1" ht="23" customHeight="1" spans="1:235">
      <c r="A29" s="242" t="s">
        <v>1394</v>
      </c>
      <c r="B29" s="241"/>
      <c r="C29" s="241">
        <f>C26+C22+C16+C11+C5</f>
        <v>600</v>
      </c>
      <c r="D29" s="219"/>
      <c r="IA29" s="244"/>
    </row>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8"/>
  <sheetViews>
    <sheetView showZeros="0" view="pageBreakPreview" zoomScaleNormal="100" zoomScaleSheetLayoutView="100" workbookViewId="0">
      <selection activeCell="A2" sqref="A2:D2"/>
    </sheetView>
  </sheetViews>
  <sheetFormatPr defaultColWidth="8.875" defaultRowHeight="15.6" outlineLevelCol="6"/>
  <cols>
    <col min="1" max="1" width="43.625" style="210" customWidth="1"/>
    <col min="2" max="4" width="13.5" style="210" customWidth="1"/>
    <col min="5" max="21" width="9" style="210"/>
    <col min="22" max="16384" width="8.875" style="210"/>
  </cols>
  <sheetData>
    <row r="1" s="127" customFormat="1" ht="24" customHeight="1" spans="1:2">
      <c r="A1" s="135" t="s">
        <v>46</v>
      </c>
      <c r="B1" s="136"/>
    </row>
    <row r="2" s="207" customFormat="1" ht="42" customHeight="1" spans="1:7">
      <c r="A2" s="174" t="s">
        <v>41</v>
      </c>
      <c r="B2" s="175"/>
      <c r="C2" s="175"/>
      <c r="D2" s="175"/>
      <c r="G2" s="211"/>
    </row>
    <row r="3" s="176" customFormat="1" ht="27" customHeight="1" spans="1:4">
      <c r="A3" s="212"/>
      <c r="D3" s="176" t="s">
        <v>1366</v>
      </c>
    </row>
    <row r="4" s="208" customFormat="1" ht="30" customHeight="1" spans="1:4">
      <c r="A4" s="177" t="s">
        <v>1359</v>
      </c>
      <c r="B4" s="196" t="s">
        <v>1368</v>
      </c>
      <c r="C4" s="196" t="s">
        <v>1396</v>
      </c>
      <c r="D4" s="196" t="s">
        <v>1370</v>
      </c>
    </row>
    <row r="5" s="208" customFormat="1" ht="24" customHeight="1" spans="1:4">
      <c r="A5" s="199" t="s">
        <v>1397</v>
      </c>
      <c r="B5" s="188"/>
      <c r="C5" s="188"/>
      <c r="D5" s="186"/>
    </row>
    <row r="6" s="208" customFormat="1" ht="24" customHeight="1" spans="1:4">
      <c r="A6" s="213" t="s">
        <v>1420</v>
      </c>
      <c r="B6" s="188"/>
      <c r="C6" s="188"/>
      <c r="D6" s="186"/>
    </row>
    <row r="7" ht="24" customHeight="1" spans="1:4">
      <c r="A7" s="214" t="s">
        <v>1399</v>
      </c>
      <c r="B7" s="184"/>
      <c r="C7" s="184"/>
      <c r="D7" s="215"/>
    </row>
    <row r="8" ht="24" customHeight="1" spans="1:4">
      <c r="A8" s="214" t="s">
        <v>1400</v>
      </c>
      <c r="B8" s="184"/>
      <c r="C8" s="184"/>
      <c r="D8" s="215"/>
    </row>
    <row r="9" ht="24" customHeight="1" spans="1:4">
      <c r="A9" s="214" t="s">
        <v>1401</v>
      </c>
      <c r="B9" s="184"/>
      <c r="C9" s="184"/>
      <c r="D9" s="215"/>
    </row>
    <row r="10" ht="24" customHeight="1" spans="1:4">
      <c r="A10" s="214" t="s">
        <v>1402</v>
      </c>
      <c r="B10" s="184"/>
      <c r="C10" s="184"/>
      <c r="D10" s="215"/>
    </row>
    <row r="11" ht="24" customHeight="1" spans="1:4">
      <c r="A11" s="199" t="s">
        <v>1403</v>
      </c>
      <c r="B11" s="188"/>
      <c r="C11" s="188"/>
      <c r="D11" s="186"/>
    </row>
    <row r="12" ht="24" customHeight="1" spans="1:4">
      <c r="A12" s="214" t="s">
        <v>1404</v>
      </c>
      <c r="B12" s="184"/>
      <c r="C12" s="184"/>
      <c r="D12" s="215"/>
    </row>
    <row r="13" ht="24" customHeight="1" spans="1:4">
      <c r="A13" s="214" t="s">
        <v>1405</v>
      </c>
      <c r="B13" s="184"/>
      <c r="C13" s="184"/>
      <c r="D13" s="215"/>
    </row>
    <row r="14" ht="24" customHeight="1" spans="1:4">
      <c r="A14" s="214" t="s">
        <v>1406</v>
      </c>
      <c r="B14" s="184"/>
      <c r="C14" s="184"/>
      <c r="D14" s="215"/>
    </row>
    <row r="15" ht="24" customHeight="1" spans="1:4">
      <c r="A15" s="182" t="s">
        <v>1401</v>
      </c>
      <c r="B15" s="184"/>
      <c r="C15" s="184"/>
      <c r="D15" s="215"/>
    </row>
    <row r="16" ht="24" customHeight="1" spans="1:4">
      <c r="A16" s="182" t="s">
        <v>1407</v>
      </c>
      <c r="B16" s="216"/>
      <c r="C16" s="184"/>
      <c r="D16" s="215"/>
    </row>
    <row r="17" ht="24" customHeight="1" spans="1:4">
      <c r="A17" s="199" t="s">
        <v>1408</v>
      </c>
      <c r="B17" s="188"/>
      <c r="C17" s="188"/>
      <c r="D17" s="186"/>
    </row>
    <row r="18" ht="24" customHeight="1" spans="1:4">
      <c r="A18" s="214" t="s">
        <v>1409</v>
      </c>
      <c r="B18" s="216"/>
      <c r="C18" s="184"/>
      <c r="D18" s="215"/>
    </row>
    <row r="19" ht="24" customHeight="1" spans="1:4">
      <c r="A19" s="199" t="s">
        <v>1410</v>
      </c>
      <c r="B19" s="188"/>
      <c r="C19" s="188">
        <f>SUM(C20)</f>
        <v>458</v>
      </c>
      <c r="D19" s="186"/>
    </row>
    <row r="20" ht="24" customHeight="1" spans="1:4">
      <c r="A20" s="182" t="s">
        <v>1411</v>
      </c>
      <c r="B20" s="184"/>
      <c r="C20" s="184">
        <v>458</v>
      </c>
      <c r="D20" s="215"/>
    </row>
    <row r="21" customFormat="1" ht="23.5" customHeight="1" spans="1:4">
      <c r="A21" s="217"/>
      <c r="B21" s="218"/>
      <c r="C21" s="218"/>
      <c r="D21" s="219"/>
    </row>
    <row r="22" customFormat="1" ht="23.5" customHeight="1" spans="1:4">
      <c r="A22" s="220"/>
      <c r="B22" s="221"/>
      <c r="C22" s="221"/>
      <c r="D22" s="219"/>
    </row>
    <row r="23" customFormat="1" ht="23.5" customHeight="1" spans="1:4">
      <c r="A23" s="220"/>
      <c r="B23" s="221"/>
      <c r="C23" s="185"/>
      <c r="D23" s="219"/>
    </row>
    <row r="24" s="209" customFormat="1" ht="24" customHeight="1" spans="1:4">
      <c r="A24" s="181"/>
      <c r="B24" s="184"/>
      <c r="C24" s="185"/>
      <c r="D24" s="219"/>
    </row>
    <row r="25" ht="24" customHeight="1" spans="1:4">
      <c r="A25" s="187" t="s">
        <v>1412</v>
      </c>
      <c r="B25" s="188">
        <f>B5+B11+B17+B19+B21</f>
        <v>0</v>
      </c>
      <c r="C25" s="188">
        <f>C5+C11+C17+C19+C21</f>
        <v>458</v>
      </c>
      <c r="D25" s="219"/>
    </row>
    <row r="26" ht="24" customHeight="1" spans="1:1">
      <c r="A26" s="208"/>
    </row>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sheetData>
  <mergeCells count="1">
    <mergeCell ref="A2:D2"/>
  </mergeCells>
  <printOptions horizontalCentered="1"/>
  <pageMargins left="0.590277777777778" right="0.590277777777778" top="0.786805555555556" bottom="0.786805555555556" header="0.5" footer="0.5"/>
  <pageSetup paperSize="9" orientation="portrait" horizont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zoomScaleSheetLayoutView="100" workbookViewId="0">
      <selection activeCell="A2" sqref="A2:D2"/>
    </sheetView>
  </sheetViews>
  <sheetFormatPr defaultColWidth="8.875" defaultRowHeight="15.6" outlineLevelCol="3"/>
  <cols>
    <col min="1" max="1" width="32.625" style="192" customWidth="1"/>
    <col min="2" max="2" width="12.625" style="192" customWidth="1"/>
    <col min="3" max="3" width="32.625" style="192" customWidth="1"/>
    <col min="4" max="4" width="12.625" style="192" customWidth="1"/>
    <col min="5" max="19" width="9" style="192"/>
    <col min="20" max="16384" width="8.875" style="192"/>
  </cols>
  <sheetData>
    <row r="1" s="127" customFormat="1" ht="24" customHeight="1" spans="1:2">
      <c r="A1" s="135" t="s">
        <v>47</v>
      </c>
      <c r="B1" s="136"/>
    </row>
    <row r="2" s="189" customFormat="1" ht="42" customHeight="1" spans="1:4">
      <c r="A2" s="193" t="s">
        <v>43</v>
      </c>
      <c r="B2" s="193"/>
      <c r="C2" s="193"/>
      <c r="D2" s="193"/>
    </row>
    <row r="3" s="190" customFormat="1" ht="27" customHeight="1" spans="2:4">
      <c r="B3" s="194"/>
      <c r="C3" s="194"/>
      <c r="D3" s="194" t="s">
        <v>84</v>
      </c>
    </row>
    <row r="4" s="191" customFormat="1" ht="30" customHeight="1" spans="1:4">
      <c r="A4" s="195" t="s">
        <v>146</v>
      </c>
      <c r="B4" s="196" t="s">
        <v>86</v>
      </c>
      <c r="C4" s="195" t="s">
        <v>147</v>
      </c>
      <c r="D4" s="196" t="s">
        <v>86</v>
      </c>
    </row>
    <row r="5" s="191" customFormat="1" ht="24" customHeight="1" spans="1:4">
      <c r="A5" s="197" t="s">
        <v>1413</v>
      </c>
      <c r="B5" s="198">
        <v>600</v>
      </c>
      <c r="C5" s="199" t="s">
        <v>1414</v>
      </c>
      <c r="D5" s="198">
        <v>458</v>
      </c>
    </row>
    <row r="6" s="191" customFormat="1" ht="24" customHeight="1" spans="1:4">
      <c r="A6" s="197" t="s">
        <v>150</v>
      </c>
      <c r="B6" s="198">
        <f>SUM(B7:B9)</f>
        <v>19</v>
      </c>
      <c r="C6" s="197" t="s">
        <v>151</v>
      </c>
      <c r="D6" s="198">
        <f>SUM(D7:D9)</f>
        <v>161</v>
      </c>
    </row>
    <row r="7" ht="24" customHeight="1" spans="1:4">
      <c r="A7" s="200" t="s">
        <v>1415</v>
      </c>
      <c r="B7" s="185">
        <v>19</v>
      </c>
      <c r="C7" s="201" t="s">
        <v>1421</v>
      </c>
      <c r="D7" s="185"/>
    </row>
    <row r="8" ht="24" customHeight="1" spans="1:4">
      <c r="A8" s="200" t="s">
        <v>1422</v>
      </c>
      <c r="B8" s="185"/>
      <c r="C8" s="200" t="s">
        <v>1416</v>
      </c>
      <c r="D8" s="185"/>
    </row>
    <row r="9" ht="24" customHeight="1" spans="1:4">
      <c r="A9" s="200" t="s">
        <v>1417</v>
      </c>
      <c r="B9" s="185"/>
      <c r="C9" s="201" t="s">
        <v>1418</v>
      </c>
      <c r="D9" s="185">
        <v>161</v>
      </c>
    </row>
    <row r="10" ht="24" customHeight="1" spans="1:4">
      <c r="A10" s="202"/>
      <c r="B10" s="203"/>
      <c r="C10" s="204"/>
      <c r="D10" s="203"/>
    </row>
    <row r="11" ht="24" customHeight="1" spans="1:4">
      <c r="A11" s="205" t="s">
        <v>196</v>
      </c>
      <c r="B11" s="206">
        <f>B5+B6</f>
        <v>619</v>
      </c>
      <c r="C11" s="205" t="s">
        <v>197</v>
      </c>
      <c r="D11" s="206">
        <f>D5+D6</f>
        <v>619</v>
      </c>
    </row>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scale="93" fitToHeight="0" orientation="portrait" horizont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7"/>
  <sheetViews>
    <sheetView view="pageBreakPreview" zoomScaleNormal="100" zoomScaleSheetLayoutView="100" workbookViewId="0">
      <selection activeCell="A2" sqref="A2:D2"/>
    </sheetView>
  </sheetViews>
  <sheetFormatPr defaultColWidth="9" defaultRowHeight="14.4" outlineLevelCol="3"/>
  <cols>
    <col min="1" max="1" width="45" style="173" customWidth="1"/>
    <col min="2" max="4" width="11.25" style="173" customWidth="1"/>
    <col min="5" max="32" width="9" style="173"/>
    <col min="33" max="16384" width="60.625" style="173"/>
  </cols>
  <sheetData>
    <row r="1" s="127" customFormat="1" ht="24" customHeight="1" spans="1:2">
      <c r="A1" s="135" t="s">
        <v>49</v>
      </c>
      <c r="B1" s="136"/>
    </row>
    <row r="2" s="171" customFormat="1" ht="60" customHeight="1" spans="1:4">
      <c r="A2" s="174" t="s">
        <v>1423</v>
      </c>
      <c r="B2" s="175"/>
      <c r="C2" s="175"/>
      <c r="D2" s="175"/>
    </row>
    <row r="3" s="172" customFormat="1" ht="27" customHeight="1" spans="4:4">
      <c r="D3" s="176" t="s">
        <v>1366</v>
      </c>
    </row>
    <row r="4" ht="36.75" customHeight="1" spans="1:4">
      <c r="A4" s="177" t="s">
        <v>1424</v>
      </c>
      <c r="B4" s="178" t="s">
        <v>1425</v>
      </c>
      <c r="C4" s="178" t="s">
        <v>86</v>
      </c>
      <c r="D4" s="178" t="s">
        <v>1426</v>
      </c>
    </row>
    <row r="5" ht="24" customHeight="1" spans="1:4">
      <c r="A5" s="179" t="s">
        <v>1397</v>
      </c>
      <c r="B5" s="180"/>
      <c r="C5" s="180"/>
      <c r="D5" s="180"/>
    </row>
    <row r="6" ht="24" customHeight="1" spans="1:4">
      <c r="A6" s="181" t="s">
        <v>1420</v>
      </c>
      <c r="B6" s="180"/>
      <c r="C6" s="180"/>
      <c r="D6" s="180"/>
    </row>
    <row r="7" ht="24" customHeight="1" spans="1:4">
      <c r="A7" s="182" t="s">
        <v>1399</v>
      </c>
      <c r="B7" s="180"/>
      <c r="C7" s="180"/>
      <c r="D7" s="180"/>
    </row>
    <row r="8" ht="24" customHeight="1" spans="1:4">
      <c r="A8" s="182" t="s">
        <v>1400</v>
      </c>
      <c r="B8" s="180"/>
      <c r="C8" s="180"/>
      <c r="D8" s="180"/>
    </row>
    <row r="9" ht="24" customHeight="1" spans="1:4">
      <c r="A9" s="182" t="s">
        <v>1401</v>
      </c>
      <c r="B9" s="180"/>
      <c r="C9" s="180"/>
      <c r="D9" s="180"/>
    </row>
    <row r="10" ht="24" customHeight="1" spans="1:4">
      <c r="A10" s="182" t="s">
        <v>1402</v>
      </c>
      <c r="B10" s="180"/>
      <c r="C10" s="180"/>
      <c r="D10" s="180"/>
    </row>
    <row r="11" ht="24" customHeight="1" spans="1:4">
      <c r="A11" s="183" t="s">
        <v>1401</v>
      </c>
      <c r="B11" s="180"/>
      <c r="C11" s="180"/>
      <c r="D11" s="180"/>
    </row>
    <row r="12" ht="24" customHeight="1" spans="1:4">
      <c r="A12" s="183" t="s">
        <v>1401</v>
      </c>
      <c r="B12" s="180"/>
      <c r="C12" s="180"/>
      <c r="D12" s="180"/>
    </row>
    <row r="13" ht="24" customHeight="1" spans="1:4">
      <c r="A13" s="181"/>
      <c r="B13" s="184"/>
      <c r="C13" s="185"/>
      <c r="D13" s="186"/>
    </row>
    <row r="14" ht="24" customHeight="1" spans="1:4">
      <c r="A14" s="187" t="s">
        <v>114</v>
      </c>
      <c r="B14" s="188"/>
      <c r="C14" s="188"/>
      <c r="D14" s="186"/>
    </row>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sheetData>
  <mergeCells count="1">
    <mergeCell ref="A2:D2"/>
  </mergeCells>
  <printOptions horizontalCentered="1"/>
  <pageMargins left="0.590277777777778" right="0.590277777777778" top="0.786805555555556" bottom="0.786805555555556" header="0.5" footer="0.5"/>
  <pageSetup paperSize="9" orientation="portrait" horizont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Normal="100" zoomScaleSheetLayoutView="100" topLeftCell="A40" workbookViewId="0">
      <selection activeCell="B28" sqref="B28:B31"/>
    </sheetView>
  </sheetViews>
  <sheetFormatPr defaultColWidth="8.875" defaultRowHeight="15.6"/>
  <cols>
    <col min="1" max="1" width="48.125" style="133" customWidth="1"/>
    <col min="2" max="2" width="32.75" style="133" customWidth="1"/>
    <col min="3" max="3" width="9" style="133"/>
    <col min="4" max="226" width="8.875" style="133"/>
    <col min="227" max="16384" width="8.875" style="134"/>
  </cols>
  <sheetData>
    <row r="1" s="127" customFormat="1" ht="24" customHeight="1" spans="1:2">
      <c r="A1" s="135" t="s">
        <v>52</v>
      </c>
      <c r="B1" s="136"/>
    </row>
    <row r="2" s="167" customFormat="1" ht="42" customHeight="1" spans="1:228">
      <c r="A2" s="168" t="s">
        <v>1427</v>
      </c>
      <c r="B2" s="168"/>
      <c r="HS2" s="128"/>
      <c r="HT2" s="128"/>
    </row>
    <row r="3" s="138" customFormat="1" ht="27" customHeight="1" spans="2:228">
      <c r="B3" s="129" t="s">
        <v>84</v>
      </c>
      <c r="HS3" s="129"/>
      <c r="HT3" s="129"/>
    </row>
    <row r="4" s="161" customFormat="1" ht="30" customHeight="1" spans="1:228">
      <c r="A4" s="169" t="s">
        <v>1359</v>
      </c>
      <c r="B4" s="170" t="s">
        <v>86</v>
      </c>
      <c r="HS4" s="152"/>
      <c r="HT4" s="152"/>
    </row>
    <row r="5" s="161" customFormat="1" ht="24" customHeight="1" spans="1:226">
      <c r="A5" s="155" t="s">
        <v>1428</v>
      </c>
      <c r="B5" s="162">
        <f>SUM(B6:B10)</f>
        <v>0</v>
      </c>
      <c r="C5" s="133"/>
      <c r="D5" s="133"/>
      <c r="E5" s="133"/>
      <c r="F5" s="133"/>
      <c r="G5" s="133"/>
      <c r="H5" s="133"/>
      <c r="I5" s="133"/>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3"/>
      <c r="FM5" s="133"/>
      <c r="FN5" s="133"/>
      <c r="FO5" s="133"/>
      <c r="FP5" s="133"/>
      <c r="FQ5" s="133"/>
      <c r="FR5" s="133"/>
      <c r="FS5" s="133"/>
      <c r="FT5" s="133"/>
      <c r="FU5" s="133"/>
      <c r="FV5" s="133"/>
      <c r="FW5" s="133"/>
      <c r="FX5" s="133"/>
      <c r="FY5" s="133"/>
      <c r="FZ5" s="133"/>
      <c r="GA5" s="133"/>
      <c r="GB5" s="133"/>
      <c r="GC5" s="133"/>
      <c r="GD5" s="133"/>
      <c r="GE5" s="133"/>
      <c r="GF5" s="133"/>
      <c r="GG5" s="133"/>
      <c r="GH5" s="133"/>
      <c r="GI5" s="133"/>
      <c r="GJ5" s="133"/>
      <c r="GK5" s="133"/>
      <c r="GL5" s="133"/>
      <c r="GM5" s="133"/>
      <c r="GN5" s="133"/>
      <c r="GO5" s="133"/>
      <c r="GP5" s="133"/>
      <c r="GQ5" s="133"/>
      <c r="GR5" s="133"/>
      <c r="GS5" s="133"/>
      <c r="GT5" s="133"/>
      <c r="GU5" s="133"/>
      <c r="GV5" s="133"/>
      <c r="GW5" s="133"/>
      <c r="GX5" s="133"/>
      <c r="GY5" s="133"/>
      <c r="GZ5" s="133"/>
      <c r="HA5" s="133"/>
      <c r="HB5" s="133"/>
      <c r="HC5" s="133"/>
      <c r="HD5" s="133"/>
      <c r="HE5" s="133"/>
      <c r="HF5" s="133"/>
      <c r="HG5" s="133"/>
      <c r="HH5" s="133"/>
      <c r="HI5" s="133"/>
      <c r="HJ5" s="133"/>
      <c r="HK5" s="133"/>
      <c r="HL5" s="133"/>
      <c r="HM5" s="133"/>
      <c r="HN5" s="133"/>
      <c r="HO5" s="133"/>
      <c r="HP5" s="133"/>
      <c r="HQ5" s="133"/>
      <c r="HR5" s="133"/>
    </row>
    <row r="6" s="133" customFormat="1" ht="24" customHeight="1" spans="1:228">
      <c r="A6" s="63" t="s">
        <v>1429</v>
      </c>
      <c r="B6" s="159"/>
      <c r="HS6" s="134"/>
      <c r="HT6" s="134"/>
    </row>
    <row r="7" s="133" customFormat="1" ht="24" customHeight="1" spans="1:228">
      <c r="A7" s="144" t="s">
        <v>1430</v>
      </c>
      <c r="B7" s="159"/>
      <c r="HS7" s="134"/>
      <c r="HT7" s="134"/>
    </row>
    <row r="8" s="133" customFormat="1" ht="24" customHeight="1" spans="1:228">
      <c r="A8" s="144" t="s">
        <v>1431</v>
      </c>
      <c r="B8" s="159"/>
      <c r="HS8" s="134"/>
      <c r="HT8" s="134"/>
    </row>
    <row r="9" s="133" customFormat="1" ht="24" customHeight="1" spans="1:228">
      <c r="A9" s="144" t="s">
        <v>1432</v>
      </c>
      <c r="B9" s="159"/>
      <c r="HS9" s="134"/>
      <c r="HT9" s="134"/>
    </row>
    <row r="10" s="133" customFormat="1" ht="24" customHeight="1" spans="1:228">
      <c r="A10" s="163" t="s">
        <v>1433</v>
      </c>
      <c r="B10" s="159"/>
      <c r="HS10" s="134"/>
      <c r="HT10" s="134"/>
    </row>
    <row r="11" s="161" customFormat="1" ht="24" customHeight="1" spans="1:226">
      <c r="A11" s="155" t="s">
        <v>1434</v>
      </c>
      <c r="B11" s="162">
        <f>SUM(B12:B15)</f>
        <v>0</v>
      </c>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3"/>
      <c r="CG11" s="133"/>
      <c r="CH11" s="133"/>
      <c r="CI11" s="133"/>
      <c r="CJ11" s="133"/>
      <c r="CK11" s="133"/>
      <c r="CL11" s="133"/>
      <c r="CM11" s="133"/>
      <c r="CN11" s="133"/>
      <c r="CO11" s="133"/>
      <c r="CP11" s="133"/>
      <c r="CQ11" s="133"/>
      <c r="CR11" s="133"/>
      <c r="CS11" s="133"/>
      <c r="CT11" s="133"/>
      <c r="CU11" s="133"/>
      <c r="CV11" s="133"/>
      <c r="CW11" s="133"/>
      <c r="CX11" s="133"/>
      <c r="CY11" s="133"/>
      <c r="CZ11" s="133"/>
      <c r="DA11" s="133"/>
      <c r="DB11" s="133"/>
      <c r="DC11" s="133"/>
      <c r="DD11" s="133"/>
      <c r="DE11" s="133"/>
      <c r="DF11" s="133"/>
      <c r="DG11" s="133"/>
      <c r="DH11" s="133"/>
      <c r="DI11" s="133"/>
      <c r="DJ11" s="133"/>
      <c r="DK11" s="133"/>
      <c r="DL11" s="133"/>
      <c r="DM11" s="133"/>
      <c r="DN11" s="133"/>
      <c r="DO11" s="133"/>
      <c r="DP11" s="133"/>
      <c r="DQ11" s="133"/>
      <c r="DR11" s="133"/>
      <c r="DS11" s="133"/>
      <c r="DT11" s="133"/>
      <c r="DU11" s="133"/>
      <c r="DV11" s="133"/>
      <c r="DW11" s="133"/>
      <c r="DX11" s="133"/>
      <c r="DY11" s="133"/>
      <c r="DZ11" s="133"/>
      <c r="EA11" s="133"/>
      <c r="EB11" s="133"/>
      <c r="EC11" s="133"/>
      <c r="ED11" s="133"/>
      <c r="EE11" s="133"/>
      <c r="EF11" s="133"/>
      <c r="EG11" s="133"/>
      <c r="EH11" s="133"/>
      <c r="EI11" s="133"/>
      <c r="EJ11" s="133"/>
      <c r="EK11" s="133"/>
      <c r="EL11" s="133"/>
      <c r="EM11" s="133"/>
      <c r="EN11" s="133"/>
      <c r="EO11" s="133"/>
      <c r="EP11" s="133"/>
      <c r="EQ11" s="133"/>
      <c r="ER11" s="133"/>
      <c r="ES11" s="133"/>
      <c r="ET11" s="133"/>
      <c r="EU11" s="133"/>
      <c r="EV11" s="133"/>
      <c r="EW11" s="133"/>
      <c r="EX11" s="133"/>
      <c r="EY11" s="133"/>
      <c r="EZ11" s="133"/>
      <c r="FA11" s="133"/>
      <c r="FB11" s="133"/>
      <c r="FC11" s="133"/>
      <c r="FD11" s="133"/>
      <c r="FE11" s="133"/>
      <c r="FF11" s="133"/>
      <c r="FG11" s="133"/>
      <c r="FH11" s="133"/>
      <c r="FI11" s="133"/>
      <c r="FJ11" s="133"/>
      <c r="FK11" s="133"/>
      <c r="FL11" s="133"/>
      <c r="FM11" s="133"/>
      <c r="FN11" s="133"/>
      <c r="FO11" s="133"/>
      <c r="FP11" s="133"/>
      <c r="FQ11" s="133"/>
      <c r="FR11" s="133"/>
      <c r="FS11" s="133"/>
      <c r="FT11" s="133"/>
      <c r="FU11" s="133"/>
      <c r="FV11" s="133"/>
      <c r="FW11" s="133"/>
      <c r="FX11" s="133"/>
      <c r="FY11" s="133"/>
      <c r="FZ11" s="133"/>
      <c r="GA11" s="133"/>
      <c r="GB11" s="133"/>
      <c r="GC11" s="133"/>
      <c r="GD11" s="133"/>
      <c r="GE11" s="133"/>
      <c r="GF11" s="133"/>
      <c r="GG11" s="133"/>
      <c r="GH11" s="133"/>
      <c r="GI11" s="133"/>
      <c r="GJ11" s="133"/>
      <c r="GK11" s="133"/>
      <c r="GL11" s="133"/>
      <c r="GM11" s="133"/>
      <c r="GN11" s="133"/>
      <c r="GO11" s="133"/>
      <c r="GP11" s="133"/>
      <c r="GQ11" s="133"/>
      <c r="GR11" s="133"/>
      <c r="GS11" s="133"/>
      <c r="GT11" s="133"/>
      <c r="GU11" s="133"/>
      <c r="GV11" s="133"/>
      <c r="GW11" s="133"/>
      <c r="GX11" s="133"/>
      <c r="GY11" s="133"/>
      <c r="GZ11" s="133"/>
      <c r="HA11" s="133"/>
      <c r="HB11" s="133"/>
      <c r="HC11" s="133"/>
      <c r="HD11" s="133"/>
      <c r="HE11" s="133"/>
      <c r="HF11" s="133"/>
      <c r="HG11" s="133"/>
      <c r="HH11" s="133"/>
      <c r="HI11" s="133"/>
      <c r="HJ11" s="133"/>
      <c r="HK11" s="133"/>
      <c r="HL11" s="133"/>
      <c r="HM11" s="133"/>
      <c r="HN11" s="133"/>
      <c r="HO11" s="133"/>
      <c r="HP11" s="133"/>
      <c r="HQ11" s="133"/>
      <c r="HR11" s="133"/>
    </row>
    <row r="12" s="133" customFormat="1" ht="24" customHeight="1" spans="1:228">
      <c r="A12" s="63" t="s">
        <v>1435</v>
      </c>
      <c r="B12" s="159"/>
      <c r="HS12" s="134"/>
      <c r="HT12" s="134"/>
    </row>
    <row r="13" s="133" customFormat="1" ht="24" customHeight="1" spans="1:228">
      <c r="A13" s="144" t="s">
        <v>1436</v>
      </c>
      <c r="B13" s="159"/>
      <c r="HS13" s="134"/>
      <c r="HT13" s="134"/>
    </row>
    <row r="14" s="133" customFormat="1" ht="24" customHeight="1" spans="1:228">
      <c r="A14" s="144" t="s">
        <v>1437</v>
      </c>
      <c r="B14" s="159"/>
      <c r="HS14" s="134"/>
      <c r="HT14" s="134"/>
    </row>
    <row r="15" s="133" customFormat="1" ht="24" customHeight="1" spans="1:228">
      <c r="A15" s="144" t="s">
        <v>1438</v>
      </c>
      <c r="B15" s="159"/>
      <c r="HS15" s="134"/>
      <c r="HT15" s="134"/>
    </row>
    <row r="16" s="161" customFormat="1" ht="24" customHeight="1" spans="1:226">
      <c r="A16" s="155" t="s">
        <v>1439</v>
      </c>
      <c r="B16" s="162">
        <f>SUM(B17:B20)</f>
        <v>0</v>
      </c>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c r="CV16" s="133"/>
      <c r="CW16" s="133"/>
      <c r="CX16" s="133"/>
      <c r="CY16" s="133"/>
      <c r="CZ16" s="133"/>
      <c r="DA16" s="133"/>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3"/>
      <c r="DY16" s="133"/>
      <c r="DZ16" s="133"/>
      <c r="EA16" s="133"/>
      <c r="EB16" s="133"/>
      <c r="EC16" s="133"/>
      <c r="ED16" s="133"/>
      <c r="EE16" s="133"/>
      <c r="EF16" s="133"/>
      <c r="EG16" s="133"/>
      <c r="EH16" s="133"/>
      <c r="EI16" s="133"/>
      <c r="EJ16" s="133"/>
      <c r="EK16" s="133"/>
      <c r="EL16" s="133"/>
      <c r="EM16" s="133"/>
      <c r="EN16" s="133"/>
      <c r="EO16" s="133"/>
      <c r="EP16" s="133"/>
      <c r="EQ16" s="133"/>
      <c r="ER16" s="133"/>
      <c r="ES16" s="133"/>
      <c r="ET16" s="133"/>
      <c r="EU16" s="133"/>
      <c r="EV16" s="133"/>
      <c r="EW16" s="133"/>
      <c r="EX16" s="133"/>
      <c r="EY16" s="133"/>
      <c r="EZ16" s="133"/>
      <c r="FA16" s="133"/>
      <c r="FB16" s="133"/>
      <c r="FC16" s="133"/>
      <c r="FD16" s="133"/>
      <c r="FE16" s="133"/>
      <c r="FF16" s="133"/>
      <c r="FG16" s="133"/>
      <c r="FH16" s="133"/>
      <c r="FI16" s="133"/>
      <c r="FJ16" s="133"/>
      <c r="FK16" s="133"/>
      <c r="FL16" s="133"/>
      <c r="FM16" s="133"/>
      <c r="FN16" s="133"/>
      <c r="FO16" s="133"/>
      <c r="FP16" s="133"/>
      <c r="FQ16" s="133"/>
      <c r="FR16" s="133"/>
      <c r="FS16" s="133"/>
      <c r="FT16" s="133"/>
      <c r="FU16" s="133"/>
      <c r="FV16" s="133"/>
      <c r="FW16" s="133"/>
      <c r="FX16" s="133"/>
      <c r="FY16" s="133"/>
      <c r="FZ16" s="133"/>
      <c r="GA16" s="133"/>
      <c r="GB16" s="133"/>
      <c r="GC16" s="133"/>
      <c r="GD16" s="133"/>
      <c r="GE16" s="133"/>
      <c r="GF16" s="133"/>
      <c r="GG16" s="133"/>
      <c r="GH16" s="133"/>
      <c r="GI16" s="133"/>
      <c r="GJ16" s="133"/>
      <c r="GK16" s="133"/>
      <c r="GL16" s="133"/>
      <c r="GM16" s="133"/>
      <c r="GN16" s="133"/>
      <c r="GO16" s="133"/>
      <c r="GP16" s="133"/>
      <c r="GQ16" s="133"/>
      <c r="GR16" s="133"/>
      <c r="GS16" s="133"/>
      <c r="GT16" s="133"/>
      <c r="GU16" s="133"/>
      <c r="GV16" s="133"/>
      <c r="GW16" s="133"/>
      <c r="GX16" s="133"/>
      <c r="GY16" s="133"/>
      <c r="GZ16" s="133"/>
      <c r="HA16" s="133"/>
      <c r="HB16" s="133"/>
      <c r="HC16" s="133"/>
      <c r="HD16" s="133"/>
      <c r="HE16" s="133"/>
      <c r="HF16" s="133"/>
      <c r="HG16" s="133"/>
      <c r="HH16" s="133"/>
      <c r="HI16" s="133"/>
      <c r="HJ16" s="133"/>
      <c r="HK16" s="133"/>
      <c r="HL16" s="133"/>
      <c r="HM16" s="133"/>
      <c r="HN16" s="133"/>
      <c r="HO16" s="133"/>
      <c r="HP16" s="133"/>
      <c r="HQ16" s="133"/>
      <c r="HR16" s="133"/>
    </row>
    <row r="17" s="133" customFormat="1" ht="24" customHeight="1" spans="1:228">
      <c r="A17" s="63" t="s">
        <v>1440</v>
      </c>
      <c r="B17" s="159"/>
      <c r="HS17" s="134"/>
      <c r="HT17" s="134"/>
    </row>
    <row r="18" s="133" customFormat="1" ht="24" customHeight="1" spans="1:228">
      <c r="A18" s="63" t="s">
        <v>1441</v>
      </c>
      <c r="B18" s="159"/>
      <c r="HS18" s="134"/>
      <c r="HT18" s="134"/>
    </row>
    <row r="19" s="133" customFormat="1" ht="24" customHeight="1" spans="1:228">
      <c r="A19" s="63" t="s">
        <v>1442</v>
      </c>
      <c r="B19" s="159"/>
      <c r="HS19" s="134"/>
      <c r="HT19" s="134"/>
    </row>
    <row r="20" s="133" customFormat="1" ht="24" customHeight="1" spans="1:228">
      <c r="A20" s="63" t="s">
        <v>1443</v>
      </c>
      <c r="B20" s="159"/>
      <c r="HS20" s="134"/>
      <c r="HT20" s="134"/>
    </row>
    <row r="21" s="161" customFormat="1" ht="24" customHeight="1" spans="1:226">
      <c r="A21" s="155" t="s">
        <v>1444</v>
      </c>
      <c r="B21" s="162">
        <f>SUM(B22:B26)</f>
        <v>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c r="BW21" s="133"/>
      <c r="BX21" s="133"/>
      <c r="BY21" s="133"/>
      <c r="BZ21" s="133"/>
      <c r="CA21" s="133"/>
      <c r="CB21" s="133"/>
      <c r="CC21" s="133"/>
      <c r="CD21" s="133"/>
      <c r="CE21" s="133"/>
      <c r="CF21" s="133"/>
      <c r="CG21" s="133"/>
      <c r="CH21" s="133"/>
      <c r="CI21" s="133"/>
      <c r="CJ21" s="133"/>
      <c r="CK21" s="133"/>
      <c r="CL21" s="133"/>
      <c r="CM21" s="133"/>
      <c r="CN21" s="133"/>
      <c r="CO21" s="133"/>
      <c r="CP21" s="133"/>
      <c r="CQ21" s="133"/>
      <c r="CR21" s="133"/>
      <c r="CS21" s="133"/>
      <c r="CT21" s="133"/>
      <c r="CU21" s="133"/>
      <c r="CV21" s="133"/>
      <c r="CW21" s="133"/>
      <c r="CX21" s="133"/>
      <c r="CY21" s="133"/>
      <c r="CZ21" s="133"/>
      <c r="DA21" s="133"/>
      <c r="DB21" s="133"/>
      <c r="DC21" s="133"/>
      <c r="DD21" s="133"/>
      <c r="DE21" s="133"/>
      <c r="DF21" s="133"/>
      <c r="DG21" s="133"/>
      <c r="DH21" s="133"/>
      <c r="DI21" s="133"/>
      <c r="DJ21" s="133"/>
      <c r="DK21" s="133"/>
      <c r="DL21" s="133"/>
      <c r="DM21" s="133"/>
      <c r="DN21" s="133"/>
      <c r="DO21" s="133"/>
      <c r="DP21" s="133"/>
      <c r="DQ21" s="133"/>
      <c r="DR21" s="133"/>
      <c r="DS21" s="133"/>
      <c r="DT21" s="133"/>
      <c r="DU21" s="133"/>
      <c r="DV21" s="133"/>
      <c r="DW21" s="133"/>
      <c r="DX21" s="133"/>
      <c r="DY21" s="133"/>
      <c r="DZ21" s="133"/>
      <c r="EA21" s="133"/>
      <c r="EB21" s="133"/>
      <c r="EC21" s="133"/>
      <c r="ED21" s="133"/>
      <c r="EE21" s="133"/>
      <c r="EF21" s="133"/>
      <c r="EG21" s="133"/>
      <c r="EH21" s="133"/>
      <c r="EI21" s="133"/>
      <c r="EJ21" s="133"/>
      <c r="EK21" s="133"/>
      <c r="EL21" s="133"/>
      <c r="EM21" s="133"/>
      <c r="EN21" s="133"/>
      <c r="EO21" s="133"/>
      <c r="EP21" s="133"/>
      <c r="EQ21" s="133"/>
      <c r="ER21" s="133"/>
      <c r="ES21" s="133"/>
      <c r="ET21" s="133"/>
      <c r="EU21" s="133"/>
      <c r="EV21" s="133"/>
      <c r="EW21" s="133"/>
      <c r="EX21" s="133"/>
      <c r="EY21" s="133"/>
      <c r="EZ21" s="133"/>
      <c r="FA21" s="133"/>
      <c r="FB21" s="133"/>
      <c r="FC21" s="133"/>
      <c r="FD21" s="133"/>
      <c r="FE21" s="133"/>
      <c r="FF21" s="133"/>
      <c r="FG21" s="133"/>
      <c r="FH21" s="133"/>
      <c r="FI21" s="133"/>
      <c r="FJ21" s="133"/>
      <c r="FK21" s="133"/>
      <c r="FL21" s="133"/>
      <c r="FM21" s="133"/>
      <c r="FN21" s="133"/>
      <c r="FO21" s="133"/>
      <c r="FP21" s="133"/>
      <c r="FQ21" s="133"/>
      <c r="FR21" s="133"/>
      <c r="FS21" s="133"/>
      <c r="FT21" s="133"/>
      <c r="FU21" s="133"/>
      <c r="FV21" s="133"/>
      <c r="FW21" s="133"/>
      <c r="FX21" s="133"/>
      <c r="FY21" s="133"/>
      <c r="FZ21" s="133"/>
      <c r="GA21" s="133"/>
      <c r="GB21" s="133"/>
      <c r="GC21" s="133"/>
      <c r="GD21" s="133"/>
      <c r="GE21" s="133"/>
      <c r="GF21" s="133"/>
      <c r="GG21" s="133"/>
      <c r="GH21" s="133"/>
      <c r="GI21" s="133"/>
      <c r="GJ21" s="133"/>
      <c r="GK21" s="133"/>
      <c r="GL21" s="133"/>
      <c r="GM21" s="133"/>
      <c r="GN21" s="133"/>
      <c r="GO21" s="133"/>
      <c r="GP21" s="133"/>
      <c r="GQ21" s="133"/>
      <c r="GR21" s="133"/>
      <c r="GS21" s="133"/>
      <c r="GT21" s="133"/>
      <c r="GU21" s="133"/>
      <c r="GV21" s="133"/>
      <c r="GW21" s="133"/>
      <c r="GX21" s="133"/>
      <c r="GY21" s="133"/>
      <c r="GZ21" s="133"/>
      <c r="HA21" s="133"/>
      <c r="HB21" s="133"/>
      <c r="HC21" s="133"/>
      <c r="HD21" s="133"/>
      <c r="HE21" s="133"/>
      <c r="HF21" s="133"/>
      <c r="HG21" s="133"/>
      <c r="HH21" s="133"/>
      <c r="HI21" s="133"/>
      <c r="HJ21" s="133"/>
      <c r="HK21" s="133"/>
      <c r="HL21" s="133"/>
      <c r="HM21" s="133"/>
      <c r="HN21" s="133"/>
      <c r="HO21" s="133"/>
      <c r="HP21" s="133"/>
      <c r="HQ21" s="133"/>
      <c r="HR21" s="133"/>
    </row>
    <row r="22" s="133" customFormat="1" ht="24" customHeight="1" spans="1:2">
      <c r="A22" s="63" t="s">
        <v>1445</v>
      </c>
      <c r="B22" s="159"/>
    </row>
    <row r="23" s="133" customFormat="1" ht="24" customHeight="1" spans="1:2">
      <c r="A23" s="63" t="s">
        <v>1446</v>
      </c>
      <c r="B23" s="159"/>
    </row>
    <row r="24" s="133" customFormat="1" ht="24" customHeight="1" spans="1:2">
      <c r="A24" s="63" t="s">
        <v>1447</v>
      </c>
      <c r="B24" s="159"/>
    </row>
    <row r="25" s="133" customFormat="1" ht="24" customHeight="1" spans="1:2">
      <c r="A25" s="63" t="s">
        <v>1448</v>
      </c>
      <c r="B25" s="159"/>
    </row>
    <row r="26" s="133" customFormat="1" ht="24" customHeight="1" spans="1:2">
      <c r="A26" s="63" t="s">
        <v>1449</v>
      </c>
      <c r="B26" s="159"/>
    </row>
    <row r="27" s="161" customFormat="1" ht="24" customHeight="1" spans="1:226">
      <c r="A27" s="142" t="s">
        <v>1450</v>
      </c>
      <c r="B27" s="162">
        <f>SUM(B28:B33)</f>
        <v>0</v>
      </c>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33"/>
      <c r="BR27" s="133"/>
      <c r="BS27" s="133"/>
      <c r="BT27" s="133"/>
      <c r="BU27" s="133"/>
      <c r="BV27" s="133"/>
      <c r="BW27" s="133"/>
      <c r="BX27" s="133"/>
      <c r="BY27" s="133"/>
      <c r="BZ27" s="133"/>
      <c r="CA27" s="133"/>
      <c r="CB27" s="133"/>
      <c r="CC27" s="133"/>
      <c r="CD27" s="133"/>
      <c r="CE27" s="133"/>
      <c r="CF27" s="133"/>
      <c r="CG27" s="133"/>
      <c r="CH27" s="133"/>
      <c r="CI27" s="133"/>
      <c r="CJ27" s="133"/>
      <c r="CK27" s="133"/>
      <c r="CL27" s="133"/>
      <c r="CM27" s="133"/>
      <c r="CN27" s="133"/>
      <c r="CO27" s="133"/>
      <c r="CP27" s="133"/>
      <c r="CQ27" s="133"/>
      <c r="CR27" s="133"/>
      <c r="CS27" s="133"/>
      <c r="CT27" s="133"/>
      <c r="CU27" s="133"/>
      <c r="CV27" s="133"/>
      <c r="CW27" s="133"/>
      <c r="CX27" s="133"/>
      <c r="CY27" s="133"/>
      <c r="CZ27" s="133"/>
      <c r="DA27" s="133"/>
      <c r="DB27" s="133"/>
      <c r="DC27" s="133"/>
      <c r="DD27" s="133"/>
      <c r="DE27" s="133"/>
      <c r="DF27" s="133"/>
      <c r="DG27" s="133"/>
      <c r="DH27" s="133"/>
      <c r="DI27" s="133"/>
      <c r="DJ27" s="133"/>
      <c r="DK27" s="133"/>
      <c r="DL27" s="133"/>
      <c r="DM27" s="133"/>
      <c r="DN27" s="133"/>
      <c r="DO27" s="133"/>
      <c r="DP27" s="133"/>
      <c r="DQ27" s="133"/>
      <c r="DR27" s="133"/>
      <c r="DS27" s="133"/>
      <c r="DT27" s="133"/>
      <c r="DU27" s="133"/>
      <c r="DV27" s="133"/>
      <c r="DW27" s="133"/>
      <c r="DX27" s="133"/>
      <c r="DY27" s="133"/>
      <c r="DZ27" s="133"/>
      <c r="EA27" s="133"/>
      <c r="EB27" s="133"/>
      <c r="EC27" s="133"/>
      <c r="ED27" s="133"/>
      <c r="EE27" s="133"/>
      <c r="EF27" s="133"/>
      <c r="EG27" s="133"/>
      <c r="EH27" s="133"/>
      <c r="EI27" s="133"/>
      <c r="EJ27" s="133"/>
      <c r="EK27" s="133"/>
      <c r="EL27" s="133"/>
      <c r="EM27" s="133"/>
      <c r="EN27" s="133"/>
      <c r="EO27" s="133"/>
      <c r="EP27" s="133"/>
      <c r="EQ27" s="133"/>
      <c r="ER27" s="133"/>
      <c r="ES27" s="133"/>
      <c r="ET27" s="133"/>
      <c r="EU27" s="133"/>
      <c r="EV27" s="133"/>
      <c r="EW27" s="133"/>
      <c r="EX27" s="133"/>
      <c r="EY27" s="133"/>
      <c r="EZ27" s="133"/>
      <c r="FA27" s="133"/>
      <c r="FB27" s="133"/>
      <c r="FC27" s="133"/>
      <c r="FD27" s="133"/>
      <c r="FE27" s="133"/>
      <c r="FF27" s="133"/>
      <c r="FG27" s="133"/>
      <c r="FH27" s="133"/>
      <c r="FI27" s="133"/>
      <c r="FJ27" s="133"/>
      <c r="FK27" s="133"/>
      <c r="FL27" s="133"/>
      <c r="FM27" s="133"/>
      <c r="FN27" s="133"/>
      <c r="FO27" s="133"/>
      <c r="FP27" s="133"/>
      <c r="FQ27" s="133"/>
      <c r="FR27" s="133"/>
      <c r="FS27" s="133"/>
      <c r="FT27" s="133"/>
      <c r="FU27" s="133"/>
      <c r="FV27" s="133"/>
      <c r="FW27" s="133"/>
      <c r="FX27" s="133"/>
      <c r="FY27" s="133"/>
      <c r="FZ27" s="133"/>
      <c r="GA27" s="133"/>
      <c r="GB27" s="133"/>
      <c r="GC27" s="133"/>
      <c r="GD27" s="133"/>
      <c r="GE27" s="133"/>
      <c r="GF27" s="133"/>
      <c r="GG27" s="133"/>
      <c r="GH27" s="133"/>
      <c r="GI27" s="133"/>
      <c r="GJ27" s="133"/>
      <c r="GK27" s="133"/>
      <c r="GL27" s="133"/>
      <c r="GM27" s="133"/>
      <c r="GN27" s="133"/>
      <c r="GO27" s="133"/>
      <c r="GP27" s="133"/>
      <c r="GQ27" s="133"/>
      <c r="GR27" s="133"/>
      <c r="GS27" s="133"/>
      <c r="GT27" s="133"/>
      <c r="GU27" s="133"/>
      <c r="GV27" s="133"/>
      <c r="GW27" s="133"/>
      <c r="GX27" s="133"/>
      <c r="GY27" s="133"/>
      <c r="GZ27" s="133"/>
      <c r="HA27" s="133"/>
      <c r="HB27" s="133"/>
      <c r="HC27" s="133"/>
      <c r="HD27" s="133"/>
      <c r="HE27" s="133"/>
      <c r="HF27" s="133"/>
      <c r="HG27" s="133"/>
      <c r="HH27" s="133"/>
      <c r="HI27" s="133"/>
      <c r="HJ27" s="133"/>
      <c r="HK27" s="133"/>
      <c r="HL27" s="133"/>
      <c r="HM27" s="133"/>
      <c r="HN27" s="133"/>
      <c r="HO27" s="133"/>
      <c r="HP27" s="133"/>
      <c r="HQ27" s="133"/>
      <c r="HR27" s="133"/>
    </row>
    <row r="28" s="133" customFormat="1" ht="24" customHeight="1" spans="1:2">
      <c r="A28" s="63" t="s">
        <v>1451</v>
      </c>
      <c r="B28" s="159"/>
    </row>
    <row r="29" s="133" customFormat="1" ht="24" customHeight="1" spans="1:2">
      <c r="A29" s="63" t="s">
        <v>1452</v>
      </c>
      <c r="B29" s="159"/>
    </row>
    <row r="30" s="133" customFormat="1" ht="24" customHeight="1" spans="1:2">
      <c r="A30" s="63" t="s">
        <v>1453</v>
      </c>
      <c r="B30" s="159"/>
    </row>
    <row r="31" s="133" customFormat="1" ht="24" customHeight="1" spans="1:2">
      <c r="A31" s="63" t="s">
        <v>1454</v>
      </c>
      <c r="B31" s="159"/>
    </row>
    <row r="32" s="133" customFormat="1" ht="24" customHeight="1" spans="1:2">
      <c r="A32" s="63" t="s">
        <v>1455</v>
      </c>
      <c r="B32" s="159"/>
    </row>
    <row r="33" s="133" customFormat="1" ht="24" customHeight="1" spans="1:2">
      <c r="A33" s="63" t="s">
        <v>1456</v>
      </c>
      <c r="B33" s="159"/>
    </row>
    <row r="34" s="161" customFormat="1" ht="24" customHeight="1" spans="1:226">
      <c r="A34" s="142" t="s">
        <v>1457</v>
      </c>
      <c r="B34" s="162">
        <f>SUM(B35:B39)</f>
        <v>0</v>
      </c>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33"/>
      <c r="BR34" s="133"/>
      <c r="BS34" s="133"/>
      <c r="BT34" s="133"/>
      <c r="BU34" s="133"/>
      <c r="BV34" s="133"/>
      <c r="BW34" s="133"/>
      <c r="BX34" s="133"/>
      <c r="BY34" s="133"/>
      <c r="BZ34" s="133"/>
      <c r="CA34" s="133"/>
      <c r="CB34" s="133"/>
      <c r="CC34" s="133"/>
      <c r="CD34" s="133"/>
      <c r="CE34" s="133"/>
      <c r="CF34" s="133"/>
      <c r="CG34" s="133"/>
      <c r="CH34" s="133"/>
      <c r="CI34" s="133"/>
      <c r="CJ34" s="133"/>
      <c r="CK34" s="133"/>
      <c r="CL34" s="133"/>
      <c r="CM34" s="133"/>
      <c r="CN34" s="133"/>
      <c r="CO34" s="133"/>
      <c r="CP34" s="133"/>
      <c r="CQ34" s="133"/>
      <c r="CR34" s="133"/>
      <c r="CS34" s="133"/>
      <c r="CT34" s="133"/>
      <c r="CU34" s="133"/>
      <c r="CV34" s="133"/>
      <c r="CW34" s="133"/>
      <c r="CX34" s="133"/>
      <c r="CY34" s="133"/>
      <c r="CZ34" s="133"/>
      <c r="DA34" s="133"/>
      <c r="DB34" s="133"/>
      <c r="DC34" s="133"/>
      <c r="DD34" s="133"/>
      <c r="DE34" s="133"/>
      <c r="DF34" s="133"/>
      <c r="DG34" s="133"/>
      <c r="DH34" s="133"/>
      <c r="DI34" s="133"/>
      <c r="DJ34" s="133"/>
      <c r="DK34" s="133"/>
      <c r="DL34" s="133"/>
      <c r="DM34" s="133"/>
      <c r="DN34" s="133"/>
      <c r="DO34" s="133"/>
      <c r="DP34" s="133"/>
      <c r="DQ34" s="133"/>
      <c r="DR34" s="133"/>
      <c r="DS34" s="133"/>
      <c r="DT34" s="133"/>
      <c r="DU34" s="133"/>
      <c r="DV34" s="133"/>
      <c r="DW34" s="133"/>
      <c r="DX34" s="133"/>
      <c r="DY34" s="133"/>
      <c r="DZ34" s="133"/>
      <c r="EA34" s="133"/>
      <c r="EB34" s="133"/>
      <c r="EC34" s="133"/>
      <c r="ED34" s="133"/>
      <c r="EE34" s="133"/>
      <c r="EF34" s="133"/>
      <c r="EG34" s="133"/>
      <c r="EH34" s="133"/>
      <c r="EI34" s="133"/>
      <c r="EJ34" s="133"/>
      <c r="EK34" s="133"/>
      <c r="EL34" s="133"/>
      <c r="EM34" s="133"/>
      <c r="EN34" s="133"/>
      <c r="EO34" s="133"/>
      <c r="EP34" s="133"/>
      <c r="EQ34" s="133"/>
      <c r="ER34" s="133"/>
      <c r="ES34" s="133"/>
      <c r="ET34" s="133"/>
      <c r="EU34" s="133"/>
      <c r="EV34" s="133"/>
      <c r="EW34" s="133"/>
      <c r="EX34" s="133"/>
      <c r="EY34" s="133"/>
      <c r="EZ34" s="133"/>
      <c r="FA34" s="133"/>
      <c r="FB34" s="133"/>
      <c r="FC34" s="133"/>
      <c r="FD34" s="133"/>
      <c r="FE34" s="133"/>
      <c r="FF34" s="133"/>
      <c r="FG34" s="133"/>
      <c r="FH34" s="133"/>
      <c r="FI34" s="133"/>
      <c r="FJ34" s="133"/>
      <c r="FK34" s="133"/>
      <c r="FL34" s="133"/>
      <c r="FM34" s="133"/>
      <c r="FN34" s="133"/>
      <c r="FO34" s="133"/>
      <c r="FP34" s="133"/>
      <c r="FQ34" s="133"/>
      <c r="FR34" s="133"/>
      <c r="FS34" s="133"/>
      <c r="FT34" s="133"/>
      <c r="FU34" s="133"/>
      <c r="FV34" s="133"/>
      <c r="FW34" s="133"/>
      <c r="FX34" s="133"/>
      <c r="FY34" s="133"/>
      <c r="FZ34" s="133"/>
      <c r="GA34" s="133"/>
      <c r="GB34" s="133"/>
      <c r="GC34" s="133"/>
      <c r="GD34" s="133"/>
      <c r="GE34" s="133"/>
      <c r="GF34" s="133"/>
      <c r="GG34" s="133"/>
      <c r="GH34" s="133"/>
      <c r="GI34" s="133"/>
      <c r="GJ34" s="133"/>
      <c r="GK34" s="133"/>
      <c r="GL34" s="133"/>
      <c r="GM34" s="133"/>
      <c r="GN34" s="133"/>
      <c r="GO34" s="133"/>
      <c r="GP34" s="133"/>
      <c r="GQ34" s="133"/>
      <c r="GR34" s="133"/>
      <c r="GS34" s="133"/>
      <c r="GT34" s="133"/>
      <c r="GU34" s="133"/>
      <c r="GV34" s="133"/>
      <c r="GW34" s="133"/>
      <c r="GX34" s="133"/>
      <c r="GY34" s="133"/>
      <c r="GZ34" s="133"/>
      <c r="HA34" s="133"/>
      <c r="HB34" s="133"/>
      <c r="HC34" s="133"/>
      <c r="HD34" s="133"/>
      <c r="HE34" s="133"/>
      <c r="HF34" s="133"/>
      <c r="HG34" s="133"/>
      <c r="HH34" s="133"/>
      <c r="HI34" s="133"/>
      <c r="HJ34" s="133"/>
      <c r="HK34" s="133"/>
      <c r="HL34" s="133"/>
      <c r="HM34" s="133"/>
      <c r="HN34" s="133"/>
      <c r="HO34" s="133"/>
      <c r="HP34" s="133"/>
      <c r="HQ34" s="133"/>
      <c r="HR34" s="133"/>
    </row>
    <row r="35" s="133" customFormat="1" ht="24" customHeight="1" spans="1:2">
      <c r="A35" s="63" t="s">
        <v>1458</v>
      </c>
      <c r="B35" s="159"/>
    </row>
    <row r="36" s="133" customFormat="1" ht="24" customHeight="1" spans="1:2">
      <c r="A36" s="63" t="s">
        <v>1459</v>
      </c>
      <c r="B36" s="159"/>
    </row>
    <row r="37" s="133" customFormat="1" ht="24" customHeight="1" spans="1:2">
      <c r="A37" s="63" t="s">
        <v>1460</v>
      </c>
      <c r="B37" s="159"/>
    </row>
    <row r="38" s="133" customFormat="1" ht="24" customHeight="1" spans="1:2">
      <c r="A38" s="63" t="s">
        <v>1461</v>
      </c>
      <c r="B38" s="159"/>
    </row>
    <row r="39" s="133" customFormat="1" ht="24" customHeight="1" spans="1:2">
      <c r="A39" s="63" t="s">
        <v>1462</v>
      </c>
      <c r="B39" s="159"/>
    </row>
    <row r="40" s="133" customFormat="1" ht="24" customHeight="1" spans="1:2">
      <c r="A40" s="142" t="s">
        <v>1463</v>
      </c>
      <c r="B40" s="162">
        <f>SUM(B41:B44)</f>
        <v>0</v>
      </c>
    </row>
    <row r="41" s="133" customFormat="1" ht="24" customHeight="1" spans="1:2">
      <c r="A41" s="63" t="s">
        <v>1464</v>
      </c>
      <c r="B41" s="159"/>
    </row>
    <row r="42" s="133" customFormat="1" ht="24" customHeight="1" spans="1:2">
      <c r="A42" s="63" t="s">
        <v>1465</v>
      </c>
      <c r="B42" s="159"/>
    </row>
    <row r="43" s="133" customFormat="1" ht="24" customHeight="1" spans="1:2">
      <c r="A43" s="63" t="s">
        <v>1466</v>
      </c>
      <c r="B43" s="159"/>
    </row>
    <row r="44" s="133" customFormat="1" ht="24" customHeight="1" spans="1:2">
      <c r="A44" s="63" t="s">
        <v>1467</v>
      </c>
      <c r="B44" s="159"/>
    </row>
    <row r="45" s="133" customFormat="1" ht="24" customHeight="1" spans="1:2">
      <c r="A45" s="63"/>
      <c r="B45" s="159"/>
    </row>
    <row r="46" s="133" customFormat="1" ht="24" customHeight="1" spans="1:2">
      <c r="A46" s="160" t="s">
        <v>1468</v>
      </c>
      <c r="B46" s="162">
        <f>B40+B34+B27+B21+B16+B11+B5</f>
        <v>0</v>
      </c>
    </row>
    <row r="47" s="133" customFormat="1" ht="54" customHeight="1" spans="1:256">
      <c r="A47" s="150" t="s">
        <v>1469</v>
      </c>
      <c r="B47" s="150"/>
      <c r="HS47" s="134"/>
      <c r="HT47" s="134"/>
      <c r="HU47" s="134"/>
      <c r="HV47" s="134"/>
      <c r="HW47" s="134"/>
      <c r="HX47" s="134"/>
      <c r="HY47" s="134"/>
      <c r="HZ47" s="134"/>
      <c r="IA47" s="134"/>
      <c r="IB47" s="134"/>
      <c r="IC47" s="134"/>
      <c r="ID47" s="134"/>
      <c r="IE47" s="134"/>
      <c r="IF47" s="134"/>
      <c r="IG47" s="134"/>
      <c r="IH47" s="134"/>
      <c r="II47" s="134"/>
      <c r="IJ47" s="134"/>
      <c r="IK47" s="134"/>
      <c r="IL47" s="134"/>
      <c r="IM47" s="134"/>
      <c r="IN47" s="134"/>
      <c r="IO47" s="134"/>
      <c r="IP47" s="134"/>
      <c r="IQ47" s="134"/>
      <c r="IR47" s="134"/>
      <c r="IS47" s="134"/>
      <c r="IT47" s="134"/>
      <c r="IU47" s="134"/>
      <c r="IV47" s="134"/>
    </row>
    <row r="48" ht="24" customHeight="1"/>
    <row r="49" ht="24" customHeight="1"/>
    <row r="50" ht="24" customHeight="1"/>
    <row r="51" ht="24" customHeight="1"/>
    <row r="52" ht="24" customHeight="1" spans="8:8">
      <c r="H52" s="158"/>
    </row>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7:B47"/>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5"/>
  <sheetViews>
    <sheetView showGridLines="0" showZeros="0" view="pageBreakPreview" zoomScale="70" zoomScaleNormal="100" zoomScaleSheetLayoutView="70" workbookViewId="0">
      <selection activeCell="B23" sqref="B23:B31"/>
    </sheetView>
  </sheetViews>
  <sheetFormatPr defaultColWidth="9" defaultRowHeight="15" customHeight="1" outlineLevelCol="7"/>
  <cols>
    <col min="1" max="1" width="47.25" style="543" customWidth="1"/>
    <col min="2" max="2" width="39.5" style="543" customWidth="1"/>
    <col min="3" max="3" width="9" style="543"/>
    <col min="4" max="4" width="3.625" style="543" customWidth="1"/>
    <col min="5" max="16384" width="9" style="543"/>
  </cols>
  <sheetData>
    <row r="1" s="331" customFormat="1" ht="24" customHeight="1" spans="1:2">
      <c r="A1" s="336" t="s">
        <v>6</v>
      </c>
      <c r="B1" s="337"/>
    </row>
    <row r="2" s="539" customFormat="1" ht="42" customHeight="1" spans="1:2">
      <c r="A2" s="544" t="s">
        <v>5</v>
      </c>
      <c r="B2" s="544"/>
    </row>
    <row r="3" s="540" customFormat="1" ht="27" customHeight="1" spans="2:2">
      <c r="B3" s="545" t="s">
        <v>84</v>
      </c>
    </row>
    <row r="4" s="541" customFormat="1" ht="30" customHeight="1" spans="1:2">
      <c r="A4" s="289" t="s">
        <v>85</v>
      </c>
      <c r="B4" s="289" t="s">
        <v>86</v>
      </c>
    </row>
    <row r="5" s="379" customFormat="1" ht="24" customHeight="1" spans="1:2">
      <c r="A5" s="548" t="s">
        <v>87</v>
      </c>
      <c r="B5" s="391">
        <f>SUM(B6:B21)</f>
        <v>9068</v>
      </c>
    </row>
    <row r="6" s="379" customFormat="1" ht="24" customHeight="1" spans="1:2">
      <c r="A6" s="549" t="s">
        <v>88</v>
      </c>
      <c r="B6" s="550">
        <f>1635+3</f>
        <v>1638</v>
      </c>
    </row>
    <row r="7" s="379" customFormat="1" ht="24" customHeight="1" spans="1:2">
      <c r="A7" s="549" t="s">
        <v>89</v>
      </c>
      <c r="B7" s="550">
        <v>142</v>
      </c>
    </row>
    <row r="8" s="379" customFormat="1" ht="24" customHeight="1" spans="1:2">
      <c r="A8" s="549" t="s">
        <v>90</v>
      </c>
      <c r="B8" s="550"/>
    </row>
    <row r="9" s="379" customFormat="1" ht="24" customHeight="1" spans="1:8">
      <c r="A9" s="549" t="s">
        <v>91</v>
      </c>
      <c r="B9" s="550">
        <v>123</v>
      </c>
      <c r="H9" s="581"/>
    </row>
    <row r="10" s="379" customFormat="1" ht="24" customHeight="1" spans="1:2">
      <c r="A10" s="549" t="s">
        <v>92</v>
      </c>
      <c r="B10" s="550">
        <v>804</v>
      </c>
    </row>
    <row r="11" s="379" customFormat="1" ht="24" customHeight="1" spans="1:2">
      <c r="A11" s="549" t="s">
        <v>93</v>
      </c>
      <c r="B11" s="550">
        <v>195</v>
      </c>
    </row>
    <row r="12" s="379" customFormat="1" ht="24" customHeight="1" spans="1:2">
      <c r="A12" s="549" t="s">
        <v>94</v>
      </c>
      <c r="B12" s="550">
        <v>159</v>
      </c>
    </row>
    <row r="13" s="379" customFormat="1" ht="24" customHeight="1" spans="1:2">
      <c r="A13" s="549" t="s">
        <v>95</v>
      </c>
      <c r="B13" s="550">
        <v>63</v>
      </c>
    </row>
    <row r="14" s="379" customFormat="1" ht="24" customHeight="1" spans="1:2">
      <c r="A14" s="549" t="s">
        <v>96</v>
      </c>
      <c r="B14" s="550">
        <v>30</v>
      </c>
    </row>
    <row r="15" s="379" customFormat="1" ht="24" customHeight="1" spans="1:2">
      <c r="A15" s="549" t="s">
        <v>97</v>
      </c>
      <c r="B15" s="550">
        <v>139</v>
      </c>
    </row>
    <row r="16" s="379" customFormat="1" ht="24" customHeight="1" spans="1:2">
      <c r="A16" s="549" t="s">
        <v>98</v>
      </c>
      <c r="B16" s="550">
        <v>163</v>
      </c>
    </row>
    <row r="17" s="379" customFormat="1" ht="24" customHeight="1" spans="1:2">
      <c r="A17" s="549" t="s">
        <v>99</v>
      </c>
      <c r="B17" s="550">
        <v>5514</v>
      </c>
    </row>
    <row r="18" s="379" customFormat="1" ht="24" customHeight="1" spans="1:2">
      <c r="A18" s="549" t="s">
        <v>100</v>
      </c>
      <c r="B18" s="550">
        <v>88</v>
      </c>
    </row>
    <row r="19" s="379" customFormat="1" ht="24" customHeight="1" spans="1:2">
      <c r="A19" s="549" t="s">
        <v>101</v>
      </c>
      <c r="B19" s="550"/>
    </row>
    <row r="20" s="379" customFormat="1" ht="24" customHeight="1" spans="1:2">
      <c r="A20" s="549" t="s">
        <v>102</v>
      </c>
      <c r="B20" s="550">
        <v>10</v>
      </c>
    </row>
    <row r="21" s="379" customFormat="1" ht="24" customHeight="1" spans="1:2">
      <c r="A21" s="549" t="s">
        <v>103</v>
      </c>
      <c r="B21" s="550"/>
    </row>
    <row r="22" s="379" customFormat="1" ht="24" customHeight="1" spans="1:2">
      <c r="A22" s="548" t="s">
        <v>104</v>
      </c>
      <c r="B22" s="391">
        <f>SUM(B23:B31)</f>
        <v>4464</v>
      </c>
    </row>
    <row r="23" s="379" customFormat="1" ht="24" customHeight="1" spans="1:2">
      <c r="A23" s="549" t="s">
        <v>105</v>
      </c>
      <c r="B23" s="550">
        <v>1046</v>
      </c>
    </row>
    <row r="24" s="379" customFormat="1" ht="24" customHeight="1" spans="1:2">
      <c r="A24" s="549" t="s">
        <v>106</v>
      </c>
      <c r="B24" s="550">
        <v>325</v>
      </c>
    </row>
    <row r="25" s="379" customFormat="1" ht="24" customHeight="1" spans="1:2">
      <c r="A25" s="549" t="s">
        <v>107</v>
      </c>
      <c r="B25" s="550">
        <v>1206</v>
      </c>
    </row>
    <row r="26" s="379" customFormat="1" ht="24" customHeight="1" spans="1:2">
      <c r="A26" s="549" t="s">
        <v>108</v>
      </c>
      <c r="B26" s="550"/>
    </row>
    <row r="27" s="379" customFormat="1" ht="24" customHeight="1" spans="1:2">
      <c r="A27" s="549" t="s">
        <v>109</v>
      </c>
      <c r="B27" s="550">
        <v>1887</v>
      </c>
    </row>
    <row r="28" s="379" customFormat="1" ht="24" customHeight="1" spans="1:2">
      <c r="A28" s="549" t="s">
        <v>110</v>
      </c>
      <c r="B28" s="550"/>
    </row>
    <row r="29" s="379" customFormat="1" ht="24" customHeight="1" spans="1:2">
      <c r="A29" s="549" t="s">
        <v>111</v>
      </c>
      <c r="B29" s="550"/>
    </row>
    <row r="30" s="379" customFormat="1" ht="24" customHeight="1" spans="1:2">
      <c r="A30" s="549" t="s">
        <v>112</v>
      </c>
      <c r="B30" s="550"/>
    </row>
    <row r="31" s="379" customFormat="1" ht="24" customHeight="1" spans="1:2">
      <c r="A31" s="551"/>
      <c r="B31" s="392"/>
    </row>
    <row r="32" s="541" customFormat="1" ht="24" customHeight="1" spans="1:2">
      <c r="A32" s="289" t="s">
        <v>113</v>
      </c>
      <c r="B32" s="391">
        <f>B5+B22</f>
        <v>13532</v>
      </c>
    </row>
    <row r="33" s="580" customFormat="1" ht="24" customHeight="1" spans="1:2">
      <c r="A33" s="582"/>
      <c r="B33" s="582"/>
    </row>
    <row r="34" ht="24" customHeight="1" spans="2:2">
      <c r="B34" s="543">
        <f>B22-SUM(B23:B30)</f>
        <v>0</v>
      </c>
    </row>
    <row r="35" ht="24" customHeight="1" spans="2:2">
      <c r="B35" s="554"/>
    </row>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2">
    <mergeCell ref="A2:B2"/>
    <mergeCell ref="A33:B33"/>
  </mergeCells>
  <printOptions horizontalCentered="1"/>
  <pageMargins left="0.590277777777778" right="0.590277777777778" top="0.786805555555556" bottom="0.786805555555556" header="0.5" footer="0.5"/>
  <pageSetup paperSize="9" scale="89" orientation="portrait" horizont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Normal="115" zoomScaleSheetLayoutView="100" workbookViewId="0">
      <selection activeCell="B33" sqref="B33"/>
    </sheetView>
  </sheetViews>
  <sheetFormatPr defaultColWidth="8.875" defaultRowHeight="15.6"/>
  <cols>
    <col min="1" max="1" width="56" style="133" customWidth="1"/>
    <col min="2" max="2" width="23.375" style="133" customWidth="1"/>
    <col min="3" max="9" width="9" style="133"/>
    <col min="10" max="232" width="8.875" style="133"/>
    <col min="233" max="16384" width="8.875" style="134"/>
  </cols>
  <sheetData>
    <row r="1" s="127" customFormat="1" ht="24" customHeight="1" spans="1:2">
      <c r="A1" s="135" t="s">
        <v>54</v>
      </c>
      <c r="B1" s="136"/>
    </row>
    <row r="2" s="167" customFormat="1" ht="42" customHeight="1" spans="1:228">
      <c r="A2" s="168" t="s">
        <v>1470</v>
      </c>
      <c r="B2" s="168"/>
      <c r="HS2" s="128"/>
      <c r="HT2" s="128"/>
    </row>
    <row r="3" s="138" customFormat="1" ht="27" customHeight="1" spans="2:234">
      <c r="B3" s="129" t="s">
        <v>84</v>
      </c>
      <c r="HY3" s="129"/>
      <c r="HZ3" s="129"/>
    </row>
    <row r="4" s="161" customFormat="1" ht="30" customHeight="1" spans="1:234">
      <c r="A4" s="169" t="s">
        <v>1359</v>
      </c>
      <c r="B4" s="170" t="s">
        <v>86</v>
      </c>
      <c r="HY4" s="152"/>
      <c r="HZ4" s="152"/>
    </row>
    <row r="5" s="133" customFormat="1" ht="24" customHeight="1" spans="1:2">
      <c r="A5" s="155" t="s">
        <v>1471</v>
      </c>
      <c r="B5" s="156">
        <f>SUM(B6:B9)</f>
        <v>0</v>
      </c>
    </row>
    <row r="6" s="133" customFormat="1" ht="24" customHeight="1" spans="1:2">
      <c r="A6" s="63" t="s">
        <v>1472</v>
      </c>
      <c r="B6" s="157"/>
    </row>
    <row r="7" s="133" customFormat="1" ht="24" customHeight="1" spans="1:2">
      <c r="A7" s="63" t="s">
        <v>1473</v>
      </c>
      <c r="B7" s="157"/>
    </row>
    <row r="8" s="133" customFormat="1" ht="24" customHeight="1" spans="1:2">
      <c r="A8" s="63" t="s">
        <v>1474</v>
      </c>
      <c r="B8" s="157"/>
    </row>
    <row r="9" s="133" customFormat="1" ht="24" customHeight="1" spans="1:2">
      <c r="A9" s="63" t="s">
        <v>1475</v>
      </c>
      <c r="B9" s="157"/>
    </row>
    <row r="10" s="133" customFormat="1" ht="24" customHeight="1" spans="1:2">
      <c r="A10" s="155" t="s">
        <v>1476</v>
      </c>
      <c r="B10" s="156">
        <f>SUM(B11:B18)</f>
        <v>0</v>
      </c>
    </row>
    <row r="11" s="133" customFormat="1" ht="24" customHeight="1" spans="1:2">
      <c r="A11" s="63" t="s">
        <v>1477</v>
      </c>
      <c r="B11" s="157"/>
    </row>
    <row r="12" s="133" customFormat="1" ht="24" customHeight="1" spans="1:2">
      <c r="A12" s="63" t="s">
        <v>1478</v>
      </c>
      <c r="B12" s="157"/>
    </row>
    <row r="13" s="133" customFormat="1" ht="24" customHeight="1" spans="1:2">
      <c r="A13" s="63" t="s">
        <v>1474</v>
      </c>
      <c r="B13" s="157"/>
    </row>
    <row r="14" s="133" customFormat="1" ht="24" customHeight="1" spans="1:2">
      <c r="A14" s="63" t="s">
        <v>1479</v>
      </c>
      <c r="B14" s="157"/>
    </row>
    <row r="15" s="133" customFormat="1" ht="24" customHeight="1" spans="1:2">
      <c r="A15" s="63" t="s">
        <v>1480</v>
      </c>
      <c r="B15" s="157"/>
    </row>
    <row r="16" s="133" customFormat="1" ht="24" customHeight="1" spans="1:2">
      <c r="A16" s="63" t="s">
        <v>1481</v>
      </c>
      <c r="B16" s="157"/>
    </row>
    <row r="17" s="133" customFormat="1" ht="24" customHeight="1" spans="1:2">
      <c r="A17" s="63" t="s">
        <v>1482</v>
      </c>
      <c r="B17" s="157"/>
    </row>
    <row r="18" s="133" customFormat="1" ht="24" customHeight="1" spans="1:2">
      <c r="A18" s="63" t="s">
        <v>1483</v>
      </c>
      <c r="B18" s="157"/>
    </row>
    <row r="19" s="133" customFormat="1" ht="24" customHeight="1" spans="1:2">
      <c r="A19" s="155" t="s">
        <v>1484</v>
      </c>
      <c r="B19" s="156">
        <f>SUM(B20:B22)</f>
        <v>0</v>
      </c>
    </row>
    <row r="20" s="133" customFormat="1" ht="24" customHeight="1" spans="1:2">
      <c r="A20" s="63" t="s">
        <v>1485</v>
      </c>
      <c r="B20" s="157"/>
    </row>
    <row r="21" s="133" customFormat="1" ht="24" customHeight="1" spans="1:2">
      <c r="A21" s="63" t="s">
        <v>1486</v>
      </c>
      <c r="B21" s="157"/>
    </row>
    <row r="22" s="133" customFormat="1" ht="24" customHeight="1" spans="1:2">
      <c r="A22" s="63" t="s">
        <v>1487</v>
      </c>
      <c r="B22" s="157"/>
    </row>
    <row r="23" s="133" customFormat="1" ht="24" customHeight="1" spans="1:2">
      <c r="A23" s="155" t="s">
        <v>1488</v>
      </c>
      <c r="B23" s="156">
        <f>SUM(B24:B28)</f>
        <v>0</v>
      </c>
    </row>
    <row r="24" s="133" customFormat="1" ht="24" customHeight="1" spans="1:2">
      <c r="A24" s="63" t="s">
        <v>1489</v>
      </c>
      <c r="B24" s="157"/>
    </row>
    <row r="25" s="133" customFormat="1" ht="24" customHeight="1" spans="1:2">
      <c r="A25" s="63" t="s">
        <v>1490</v>
      </c>
      <c r="B25" s="157"/>
    </row>
    <row r="26" s="133" customFormat="1" ht="24" customHeight="1" spans="1:2">
      <c r="A26" s="63" t="s">
        <v>1491</v>
      </c>
      <c r="B26" s="157"/>
    </row>
    <row r="27" s="133" customFormat="1" ht="24" customHeight="1" spans="1:2">
      <c r="A27" s="63" t="s">
        <v>1492</v>
      </c>
      <c r="B27" s="159"/>
    </row>
    <row r="28" s="133" customFormat="1" ht="24" customHeight="1" spans="1:2">
      <c r="A28" s="63" t="s">
        <v>1493</v>
      </c>
      <c r="B28" s="157"/>
    </row>
    <row r="29" s="133" customFormat="1" ht="24" customHeight="1" spans="1:2">
      <c r="A29" s="142" t="s">
        <v>1494</v>
      </c>
      <c r="B29" s="156">
        <f>SUM(B30:B33)</f>
        <v>0</v>
      </c>
    </row>
    <row r="30" s="133" customFormat="1" ht="24" customHeight="1" spans="1:2">
      <c r="A30" s="63" t="s">
        <v>1495</v>
      </c>
      <c r="B30" s="157"/>
    </row>
    <row r="31" s="133" customFormat="1" ht="24" customHeight="1" spans="1:2">
      <c r="A31" s="63" t="s">
        <v>1496</v>
      </c>
      <c r="B31" s="157"/>
    </row>
    <row r="32" s="133" customFormat="1" ht="24" customHeight="1" spans="1:2">
      <c r="A32" s="63" t="s">
        <v>1497</v>
      </c>
      <c r="B32" s="157"/>
    </row>
    <row r="33" s="133" customFormat="1" ht="24" customHeight="1" spans="1:2">
      <c r="A33" s="63" t="s">
        <v>1498</v>
      </c>
      <c r="B33" s="157"/>
    </row>
    <row r="34" s="133" customFormat="1" ht="24" customHeight="1" spans="1:2">
      <c r="A34" s="142" t="s">
        <v>1499</v>
      </c>
      <c r="B34" s="156">
        <f>SUM(B35:B37)</f>
        <v>0</v>
      </c>
    </row>
    <row r="35" s="133" customFormat="1" ht="24" customHeight="1" spans="1:2">
      <c r="A35" s="63" t="s">
        <v>1500</v>
      </c>
      <c r="B35" s="157"/>
    </row>
    <row r="36" s="133" customFormat="1" ht="24" customHeight="1" spans="1:2">
      <c r="A36" s="63" t="s">
        <v>1497</v>
      </c>
      <c r="B36" s="157"/>
    </row>
    <row r="37" s="133" customFormat="1" ht="24" customHeight="1" spans="1:2">
      <c r="A37" s="63" t="s">
        <v>1501</v>
      </c>
      <c r="B37" s="157"/>
    </row>
    <row r="38" s="133" customFormat="1" ht="24" customHeight="1" spans="1:2">
      <c r="A38" s="142" t="s">
        <v>1502</v>
      </c>
      <c r="B38" s="156">
        <f>SUM(B39:B41)</f>
        <v>0</v>
      </c>
    </row>
    <row r="39" s="133" customFormat="1" ht="24" customHeight="1" spans="1:2">
      <c r="A39" s="63" t="s">
        <v>1503</v>
      </c>
      <c r="B39" s="157"/>
    </row>
    <row r="40" s="133" customFormat="1" ht="24" customHeight="1" spans="1:2">
      <c r="A40" s="63" t="s">
        <v>1504</v>
      </c>
      <c r="B40" s="157"/>
    </row>
    <row r="41" s="133" customFormat="1" ht="24" customHeight="1" spans="1:2">
      <c r="A41" s="63" t="s">
        <v>1505</v>
      </c>
      <c r="B41" s="157"/>
    </row>
    <row r="42" s="133" customFormat="1" ht="24" customHeight="1" spans="1:2">
      <c r="A42" s="63"/>
      <c r="B42" s="157"/>
    </row>
    <row r="43" s="133" customFormat="1" ht="24" customHeight="1" spans="1:2">
      <c r="A43" s="160" t="s">
        <v>1506</v>
      </c>
      <c r="B43" s="156">
        <f>B38+B34+B29+B23+B19+B10+B5</f>
        <v>0</v>
      </c>
    </row>
    <row r="44" s="133" customFormat="1" ht="71" customHeight="1" spans="1:256">
      <c r="A44" s="150" t="s">
        <v>1507</v>
      </c>
      <c r="B44" s="150"/>
      <c r="HS44" s="134"/>
      <c r="HT44" s="134"/>
      <c r="HU44" s="134"/>
      <c r="HV44" s="134"/>
      <c r="HW44" s="134"/>
      <c r="HX44" s="134"/>
      <c r="HY44" s="134"/>
      <c r="HZ44" s="134"/>
      <c r="IA44" s="134"/>
      <c r="IB44" s="134"/>
      <c r="IC44" s="134"/>
      <c r="ID44" s="134"/>
      <c r="IE44" s="134"/>
      <c r="IF44" s="134"/>
      <c r="IG44" s="134"/>
      <c r="IH44" s="134"/>
      <c r="II44" s="134"/>
      <c r="IJ44" s="134"/>
      <c r="IK44" s="134"/>
      <c r="IL44" s="134"/>
      <c r="IM44" s="134"/>
      <c r="IN44" s="134"/>
      <c r="IO44" s="134"/>
      <c r="IP44" s="134"/>
      <c r="IQ44" s="134"/>
      <c r="IR44" s="134"/>
      <c r="IS44" s="134"/>
      <c r="IT44" s="134"/>
      <c r="IU44" s="134"/>
      <c r="IV44" s="134"/>
    </row>
    <row r="45" ht="24" customHeight="1" spans="8:8">
      <c r="H45" s="158"/>
    </row>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4:B44"/>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view="pageBreakPreview" zoomScale="85" zoomScaleNormal="100" zoomScaleSheetLayoutView="85" workbookViewId="0">
      <selection activeCell="C14" sqref="C14"/>
    </sheetView>
  </sheetViews>
  <sheetFormatPr defaultColWidth="9" defaultRowHeight="14.4"/>
  <cols>
    <col min="1" max="1" width="32.625" style="131" customWidth="1"/>
    <col min="2" max="2" width="11.625" style="131" customWidth="1"/>
    <col min="3" max="3" width="32.625" style="131" customWidth="1"/>
    <col min="4" max="4" width="11.625" style="131" customWidth="1"/>
    <col min="5" max="16384" width="9" style="131"/>
  </cols>
  <sheetData>
    <row r="1" s="127" customFormat="1" ht="24" customHeight="1" spans="1:2">
      <c r="A1" s="135" t="s">
        <v>56</v>
      </c>
      <c r="B1" s="136"/>
    </row>
    <row r="2" s="164" customFormat="1" ht="42" customHeight="1" spans="1:4">
      <c r="A2" s="166" t="s">
        <v>1508</v>
      </c>
      <c r="B2" s="166"/>
      <c r="C2" s="166"/>
      <c r="D2" s="166"/>
    </row>
    <row r="3" s="165" customFormat="1" ht="27" customHeight="1" spans="1:4">
      <c r="A3" s="129"/>
      <c r="B3" s="129"/>
      <c r="C3" s="129"/>
      <c r="D3" s="138" t="s">
        <v>84</v>
      </c>
    </row>
    <row r="4" ht="30" customHeight="1" spans="1:4">
      <c r="A4" s="139" t="s">
        <v>146</v>
      </c>
      <c r="B4" s="140" t="s">
        <v>86</v>
      </c>
      <c r="C4" s="141" t="s">
        <v>147</v>
      </c>
      <c r="D4" s="141" t="s">
        <v>86</v>
      </c>
    </row>
    <row r="5" ht="24" customHeight="1" spans="1:4">
      <c r="A5" s="142" t="s">
        <v>1509</v>
      </c>
      <c r="B5" s="142"/>
      <c r="C5" s="142" t="s">
        <v>1510</v>
      </c>
      <c r="D5" s="142"/>
    </row>
    <row r="6" s="132" customFormat="1" ht="24" customHeight="1" spans="1:4">
      <c r="A6" s="142" t="s">
        <v>150</v>
      </c>
      <c r="B6" s="142">
        <f>B7+B15+B21+B29</f>
        <v>0</v>
      </c>
      <c r="C6" s="142" t="s">
        <v>151</v>
      </c>
      <c r="D6" s="142"/>
    </row>
    <row r="7" ht="24" customHeight="1" spans="1:4">
      <c r="A7" s="143" t="s">
        <v>158</v>
      </c>
      <c r="B7" s="144"/>
      <c r="C7" s="143" t="s">
        <v>1511</v>
      </c>
      <c r="D7" s="144"/>
    </row>
    <row r="8" s="132" customFormat="1" ht="24" customHeight="1" spans="1:4">
      <c r="A8" s="145" t="s">
        <v>1512</v>
      </c>
      <c r="B8" s="144"/>
      <c r="C8" s="146" t="s">
        <v>1512</v>
      </c>
      <c r="D8" s="144"/>
    </row>
    <row r="9" ht="24" customHeight="1" spans="1:4">
      <c r="A9" s="145" t="s">
        <v>1513</v>
      </c>
      <c r="B9" s="144"/>
      <c r="C9" s="146" t="s">
        <v>1513</v>
      </c>
      <c r="D9" s="144"/>
    </row>
    <row r="10" s="132" customFormat="1" ht="24" customHeight="1" spans="1:4">
      <c r="A10" s="145" t="s">
        <v>1514</v>
      </c>
      <c r="B10" s="144"/>
      <c r="C10" s="146" t="s">
        <v>1514</v>
      </c>
      <c r="D10" s="144"/>
    </row>
    <row r="11" ht="24" customHeight="1" spans="1:4">
      <c r="A11" s="146" t="s">
        <v>1515</v>
      </c>
      <c r="B11" s="144"/>
      <c r="C11" s="146" t="s">
        <v>1516</v>
      </c>
      <c r="D11" s="144"/>
    </row>
    <row r="12" s="132" customFormat="1" ht="24" customHeight="1" spans="1:4">
      <c r="A12" s="146" t="s">
        <v>1516</v>
      </c>
      <c r="B12" s="144"/>
      <c r="C12" s="146" t="s">
        <v>1517</v>
      </c>
      <c r="D12" s="144"/>
    </row>
    <row r="13" ht="24" customHeight="1" spans="1:4">
      <c r="A13" s="146" t="s">
        <v>1517</v>
      </c>
      <c r="B13" s="144"/>
      <c r="C13" s="143" t="s">
        <v>1518</v>
      </c>
      <c r="D13" s="144"/>
    </row>
    <row r="14" s="132" customFormat="1" ht="24" customHeight="1" spans="1:4">
      <c r="A14" s="146" t="s">
        <v>1519</v>
      </c>
      <c r="B14" s="144"/>
      <c r="C14" s="145" t="s">
        <v>1512</v>
      </c>
      <c r="D14" s="144"/>
    </row>
    <row r="15" ht="24" customHeight="1" spans="1:4">
      <c r="A15" s="143" t="s">
        <v>1520</v>
      </c>
      <c r="B15" s="144"/>
      <c r="C15" s="145" t="s">
        <v>1513</v>
      </c>
      <c r="D15" s="144"/>
    </row>
    <row r="16" s="132" customFormat="1" ht="24" customHeight="1" spans="1:4">
      <c r="A16" s="146" t="s">
        <v>1512</v>
      </c>
      <c r="B16" s="144"/>
      <c r="C16" s="145" t="s">
        <v>1514</v>
      </c>
      <c r="D16" s="144"/>
    </row>
    <row r="17" ht="24" customHeight="1" spans="1:4">
      <c r="A17" s="146" t="s">
        <v>1513</v>
      </c>
      <c r="B17" s="144"/>
      <c r="C17" s="146" t="s">
        <v>1515</v>
      </c>
      <c r="D17" s="144"/>
    </row>
    <row r="18" s="132" customFormat="1" ht="24" customHeight="1" spans="1:4">
      <c r="A18" s="146" t="s">
        <v>1514</v>
      </c>
      <c r="B18" s="144"/>
      <c r="C18" s="146" t="s">
        <v>1516</v>
      </c>
      <c r="D18" s="144"/>
    </row>
    <row r="19" ht="24" customHeight="1" spans="1:4">
      <c r="A19" s="146" t="s">
        <v>1516</v>
      </c>
      <c r="B19" s="144"/>
      <c r="C19" s="146" t="s">
        <v>1517</v>
      </c>
      <c r="D19" s="144"/>
    </row>
    <row r="20" ht="24" customHeight="1" spans="1:4">
      <c r="A20" s="146" t="s">
        <v>1517</v>
      </c>
      <c r="B20" s="144"/>
      <c r="C20" s="146" t="s">
        <v>1519</v>
      </c>
      <c r="D20" s="144"/>
    </row>
    <row r="21" s="132" customFormat="1" ht="24" customHeight="1" spans="1:4">
      <c r="A21" s="143" t="s">
        <v>1521</v>
      </c>
      <c r="B21" s="144">
        <f>SUM(B22:B28)</f>
        <v>0</v>
      </c>
      <c r="C21" s="143" t="s">
        <v>1522</v>
      </c>
      <c r="D21" s="144"/>
    </row>
    <row r="22" s="132" customFormat="1" ht="24" customHeight="1" spans="1:4">
      <c r="A22" s="145" t="s">
        <v>1512</v>
      </c>
      <c r="B22" s="144"/>
      <c r="C22" s="145" t="s">
        <v>1512</v>
      </c>
      <c r="D22" s="144"/>
    </row>
    <row r="23" s="132" customFormat="1" ht="24" customHeight="1" spans="1:4">
      <c r="A23" s="145" t="s">
        <v>1513</v>
      </c>
      <c r="B23" s="144"/>
      <c r="C23" s="145" t="s">
        <v>1513</v>
      </c>
      <c r="D23" s="144"/>
    </row>
    <row r="24" s="132" customFormat="1" ht="24" customHeight="1" spans="1:4">
      <c r="A24" s="145" t="s">
        <v>1514</v>
      </c>
      <c r="B24" s="144"/>
      <c r="C24" s="145" t="s">
        <v>1514</v>
      </c>
      <c r="D24" s="144"/>
    </row>
    <row r="25" s="132" customFormat="1" ht="24" customHeight="1" spans="1:4">
      <c r="A25" s="146" t="s">
        <v>1515</v>
      </c>
      <c r="B25" s="144"/>
      <c r="C25" s="146" t="s">
        <v>1515</v>
      </c>
      <c r="D25" s="144"/>
    </row>
    <row r="26" s="132" customFormat="1" ht="24" customHeight="1" spans="1:4">
      <c r="A26" s="146" t="s">
        <v>1516</v>
      </c>
      <c r="B26" s="144"/>
      <c r="C26" s="146" t="s">
        <v>1516</v>
      </c>
      <c r="D26" s="144"/>
    </row>
    <row r="27" s="132" customFormat="1" ht="24" customHeight="1" spans="1:4">
      <c r="A27" s="146" t="s">
        <v>1517</v>
      </c>
      <c r="B27" s="144"/>
      <c r="C27" s="146" t="s">
        <v>1517</v>
      </c>
      <c r="D27" s="144"/>
    </row>
    <row r="28" s="132" customFormat="1" ht="24" customHeight="1" spans="1:4">
      <c r="A28" s="146" t="s">
        <v>1519</v>
      </c>
      <c r="B28" s="144"/>
      <c r="C28" s="146" t="s">
        <v>1519</v>
      </c>
      <c r="D28" s="144"/>
    </row>
    <row r="29" s="132" customFormat="1" ht="24" customHeight="1" spans="1:4">
      <c r="A29" s="147" t="s">
        <v>1523</v>
      </c>
      <c r="B29" s="144">
        <f>SUM(B30:B36)</f>
        <v>0</v>
      </c>
      <c r="C29" s="143"/>
      <c r="D29" s="144"/>
    </row>
    <row r="30" s="132" customFormat="1" ht="24" customHeight="1" spans="1:4">
      <c r="A30" s="145" t="s">
        <v>1512</v>
      </c>
      <c r="B30" s="144"/>
      <c r="C30" s="145"/>
      <c r="D30" s="144"/>
    </row>
    <row r="31" s="132" customFormat="1" ht="24" customHeight="1" spans="1:4">
      <c r="A31" s="145" t="s">
        <v>1513</v>
      </c>
      <c r="B31" s="144"/>
      <c r="C31" s="145"/>
      <c r="D31" s="144"/>
    </row>
    <row r="32" s="132" customFormat="1" ht="24" customHeight="1" spans="1:4">
      <c r="A32" s="145" t="s">
        <v>1514</v>
      </c>
      <c r="B32" s="144"/>
      <c r="C32" s="145"/>
      <c r="D32" s="144"/>
    </row>
    <row r="33" s="132" customFormat="1" ht="24" customHeight="1" spans="1:4">
      <c r="A33" s="146" t="s">
        <v>1515</v>
      </c>
      <c r="B33" s="144"/>
      <c r="C33" s="145"/>
      <c r="D33" s="144"/>
    </row>
    <row r="34" s="132" customFormat="1" ht="24" customHeight="1" spans="1:4">
      <c r="A34" s="146" t="s">
        <v>1516</v>
      </c>
      <c r="B34" s="144"/>
      <c r="C34" s="145"/>
      <c r="D34" s="144"/>
    </row>
    <row r="35" s="132" customFormat="1" ht="24" customHeight="1" spans="1:4">
      <c r="A35" s="146" t="s">
        <v>1517</v>
      </c>
      <c r="B35" s="144"/>
      <c r="C35" s="145"/>
      <c r="D35" s="144"/>
    </row>
    <row r="36" s="132" customFormat="1" ht="24" customHeight="1" spans="1:4">
      <c r="A36" s="146" t="s">
        <v>1519</v>
      </c>
      <c r="B36" s="144"/>
      <c r="C36" s="145"/>
      <c r="D36" s="144"/>
    </row>
    <row r="37" s="132" customFormat="1" ht="24" customHeight="1" spans="1:4">
      <c r="A37" s="145"/>
      <c r="B37" s="144"/>
      <c r="C37" s="145"/>
      <c r="D37" s="144"/>
    </row>
    <row r="38" ht="24" customHeight="1" spans="1:4">
      <c r="A38" s="148" t="s">
        <v>196</v>
      </c>
      <c r="B38" s="142">
        <f>B5+B6</f>
        <v>0</v>
      </c>
      <c r="C38" s="149" t="s">
        <v>197</v>
      </c>
      <c r="D38" s="142">
        <f>D5+D6</f>
        <v>0</v>
      </c>
    </row>
    <row r="39" ht="24" customHeight="1" spans="1:4">
      <c r="A39" s="144"/>
      <c r="B39" s="144"/>
      <c r="C39" s="142" t="s">
        <v>1524</v>
      </c>
      <c r="D39" s="142"/>
    </row>
    <row r="40" ht="24" customHeight="1" spans="1:4">
      <c r="A40" s="144"/>
      <c r="B40" s="144"/>
      <c r="C40" s="143" t="s">
        <v>1512</v>
      </c>
      <c r="D40" s="144"/>
    </row>
    <row r="41" ht="24" customHeight="1" spans="1:4">
      <c r="A41" s="144"/>
      <c r="B41" s="144"/>
      <c r="C41" s="143" t="s">
        <v>1513</v>
      </c>
      <c r="D41" s="144"/>
    </row>
    <row r="42" ht="24" customHeight="1" spans="1:4">
      <c r="A42" s="144"/>
      <c r="B42" s="144"/>
      <c r="C42" s="143" t="s">
        <v>1514</v>
      </c>
      <c r="D42" s="144"/>
    </row>
    <row r="43" ht="24" customHeight="1" spans="1:4">
      <c r="A43" s="144"/>
      <c r="B43" s="144"/>
      <c r="C43" s="143" t="s">
        <v>1515</v>
      </c>
      <c r="D43" s="144"/>
    </row>
    <row r="44" ht="24" customHeight="1" spans="1:4">
      <c r="A44" s="144"/>
      <c r="B44" s="144"/>
      <c r="C44" s="143" t="s">
        <v>1516</v>
      </c>
      <c r="D44" s="144"/>
    </row>
    <row r="45" ht="24" customHeight="1" spans="1:4">
      <c r="A45" s="144"/>
      <c r="B45" s="144"/>
      <c r="C45" s="143" t="s">
        <v>1517</v>
      </c>
      <c r="D45" s="144"/>
    </row>
    <row r="46" ht="24" customHeight="1" spans="1:4">
      <c r="A46" s="144"/>
      <c r="B46" s="144"/>
      <c r="C46" s="143" t="s">
        <v>1519</v>
      </c>
      <c r="D46" s="144"/>
    </row>
    <row r="47" s="133" customFormat="1" ht="50" customHeight="1" spans="1:256">
      <c r="A47" s="150" t="s">
        <v>1525</v>
      </c>
      <c r="B47" s="150"/>
      <c r="C47" s="150"/>
      <c r="D47" s="150"/>
      <c r="HS47" s="134"/>
      <c r="HT47" s="134"/>
      <c r="HU47" s="134"/>
      <c r="HV47" s="134"/>
      <c r="HW47" s="134"/>
      <c r="HX47" s="134"/>
      <c r="HY47" s="134"/>
      <c r="HZ47" s="134"/>
      <c r="IA47" s="134"/>
      <c r="IB47" s="134"/>
      <c r="IC47" s="134"/>
      <c r="ID47" s="134"/>
      <c r="IE47" s="134"/>
      <c r="IF47" s="134"/>
      <c r="IG47" s="134"/>
      <c r="IH47" s="134"/>
      <c r="II47" s="134"/>
      <c r="IJ47" s="134"/>
      <c r="IK47" s="134"/>
      <c r="IL47" s="134"/>
      <c r="IM47" s="134"/>
      <c r="IN47" s="134"/>
      <c r="IO47" s="134"/>
      <c r="IP47" s="134"/>
      <c r="IQ47" s="134"/>
      <c r="IR47" s="134"/>
      <c r="IS47" s="134"/>
      <c r="IT47" s="134"/>
      <c r="IU47" s="134"/>
      <c r="IV47" s="134"/>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A47:D47"/>
  </mergeCells>
  <printOptions horizontalCentered="1"/>
  <pageMargins left="0.590277777777778" right="0.590277777777778" top="0.786805555555556" bottom="0.786805555555556" header="0.5" footer="0.5"/>
  <pageSetup paperSize="9" scale="95" fitToHeight="0" orientation="portrait" horizontalDpi="600"/>
  <headerFooter/>
  <colBreaks count="1" manualBreakCount="1">
    <brk id="4" max="65536" man="1"/>
  </col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85" zoomScaleNormal="100" zoomScaleSheetLayoutView="85" workbookViewId="0">
      <selection activeCell="A9" sqref="A9"/>
    </sheetView>
  </sheetViews>
  <sheetFormatPr defaultColWidth="8.875" defaultRowHeight="15.6"/>
  <cols>
    <col min="1" max="1" width="60.8833333333333" style="134" customWidth="1"/>
    <col min="2" max="2" width="22.9333333333333" style="134" customWidth="1"/>
    <col min="3" max="8" width="9" style="134"/>
    <col min="9" max="16384" width="8.875" style="134"/>
  </cols>
  <sheetData>
    <row r="1" s="127" customFormat="1" ht="24" customHeight="1" spans="1:2">
      <c r="A1" s="135" t="s">
        <v>57</v>
      </c>
      <c r="B1" s="136"/>
    </row>
    <row r="2" s="128" customFormat="1" ht="42" customHeight="1" spans="1:2">
      <c r="A2" s="137" t="s">
        <v>1427</v>
      </c>
      <c r="B2" s="137"/>
    </row>
    <row r="3" s="129" customFormat="1" ht="27" customHeight="1" spans="2:2">
      <c r="B3" s="129" t="s">
        <v>84</v>
      </c>
    </row>
    <row r="4" s="152" customFormat="1" ht="30" customHeight="1" spans="1:2">
      <c r="A4" s="153" t="s">
        <v>1359</v>
      </c>
      <c r="B4" s="154" t="s">
        <v>86</v>
      </c>
    </row>
    <row r="5" s="161" customFormat="1" ht="24" customHeight="1" spans="1:226">
      <c r="A5" s="155" t="s">
        <v>1428</v>
      </c>
      <c r="B5" s="162">
        <f>SUM(B6:B10)</f>
        <v>0</v>
      </c>
      <c r="C5" s="133"/>
      <c r="D5" s="133"/>
      <c r="E5" s="133"/>
      <c r="F5" s="133"/>
      <c r="G5" s="133"/>
      <c r="H5" s="133"/>
      <c r="I5" s="133"/>
      <c r="J5" s="133"/>
      <c r="K5" s="133"/>
      <c r="L5" s="133"/>
      <c r="M5" s="133"/>
      <c r="N5" s="133"/>
      <c r="O5" s="133"/>
      <c r="P5" s="133"/>
      <c r="Q5" s="133"/>
      <c r="R5" s="133"/>
      <c r="S5" s="133"/>
      <c r="T5" s="133"/>
      <c r="U5" s="133"/>
      <c r="V5" s="133"/>
      <c r="W5" s="133"/>
      <c r="X5" s="133"/>
      <c r="Y5" s="133"/>
      <c r="Z5" s="133"/>
      <c r="AA5" s="133"/>
      <c r="AB5" s="133"/>
      <c r="AC5" s="133"/>
      <c r="AD5" s="133"/>
      <c r="AE5" s="133"/>
      <c r="AF5" s="133"/>
      <c r="AG5" s="133"/>
      <c r="AH5" s="133"/>
      <c r="AI5" s="133"/>
      <c r="AJ5" s="133"/>
      <c r="AK5" s="133"/>
      <c r="AL5" s="133"/>
      <c r="AM5" s="133"/>
      <c r="AN5" s="133"/>
      <c r="AO5" s="133"/>
      <c r="AP5" s="133"/>
      <c r="AQ5" s="133"/>
      <c r="AR5" s="133"/>
      <c r="AS5" s="133"/>
      <c r="AT5" s="133"/>
      <c r="AU5" s="133"/>
      <c r="AV5" s="133"/>
      <c r="AW5" s="133"/>
      <c r="AX5" s="133"/>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133"/>
      <c r="CB5" s="133"/>
      <c r="CC5" s="133"/>
      <c r="CD5" s="133"/>
      <c r="CE5" s="133"/>
      <c r="CF5" s="133"/>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c r="EU5" s="133"/>
      <c r="EV5" s="133"/>
      <c r="EW5" s="133"/>
      <c r="EX5" s="133"/>
      <c r="EY5" s="133"/>
      <c r="EZ5" s="133"/>
      <c r="FA5" s="133"/>
      <c r="FB5" s="133"/>
      <c r="FC5" s="133"/>
      <c r="FD5" s="133"/>
      <c r="FE5" s="133"/>
      <c r="FF5" s="133"/>
      <c r="FG5" s="133"/>
      <c r="FH5" s="133"/>
      <c r="FI5" s="133"/>
      <c r="FJ5" s="133"/>
      <c r="FK5" s="133"/>
      <c r="FL5" s="133"/>
      <c r="FM5" s="133"/>
      <c r="FN5" s="133"/>
      <c r="FO5" s="133"/>
      <c r="FP5" s="133"/>
      <c r="FQ5" s="133"/>
      <c r="FR5" s="133"/>
      <c r="FS5" s="133"/>
      <c r="FT5" s="133"/>
      <c r="FU5" s="133"/>
      <c r="FV5" s="133"/>
      <c r="FW5" s="133"/>
      <c r="FX5" s="133"/>
      <c r="FY5" s="133"/>
      <c r="FZ5" s="133"/>
      <c r="GA5" s="133"/>
      <c r="GB5" s="133"/>
      <c r="GC5" s="133"/>
      <c r="GD5" s="133"/>
      <c r="GE5" s="133"/>
      <c r="GF5" s="133"/>
      <c r="GG5" s="133"/>
      <c r="GH5" s="133"/>
      <c r="GI5" s="133"/>
      <c r="GJ5" s="133"/>
      <c r="GK5" s="133"/>
      <c r="GL5" s="133"/>
      <c r="GM5" s="133"/>
      <c r="GN5" s="133"/>
      <c r="GO5" s="133"/>
      <c r="GP5" s="133"/>
      <c r="GQ5" s="133"/>
      <c r="GR5" s="133"/>
      <c r="GS5" s="133"/>
      <c r="GT5" s="133"/>
      <c r="GU5" s="133"/>
      <c r="GV5" s="133"/>
      <c r="GW5" s="133"/>
      <c r="GX5" s="133"/>
      <c r="GY5" s="133"/>
      <c r="GZ5" s="133"/>
      <c r="HA5" s="133"/>
      <c r="HB5" s="133"/>
      <c r="HC5" s="133"/>
      <c r="HD5" s="133"/>
      <c r="HE5" s="133"/>
      <c r="HF5" s="133"/>
      <c r="HG5" s="133"/>
      <c r="HH5" s="133"/>
      <c r="HI5" s="133"/>
      <c r="HJ5" s="133"/>
      <c r="HK5" s="133"/>
      <c r="HL5" s="133"/>
      <c r="HM5" s="133"/>
      <c r="HN5" s="133"/>
      <c r="HO5" s="133"/>
      <c r="HP5" s="133"/>
      <c r="HQ5" s="133"/>
      <c r="HR5" s="133"/>
    </row>
    <row r="6" s="133" customFormat="1" ht="24" customHeight="1" spans="1:228">
      <c r="A6" s="63" t="s">
        <v>1429</v>
      </c>
      <c r="B6" s="159"/>
      <c r="HS6" s="134"/>
      <c r="HT6" s="134"/>
    </row>
    <row r="7" s="133" customFormat="1" ht="24" customHeight="1" spans="1:228">
      <c r="A7" s="144" t="s">
        <v>1430</v>
      </c>
      <c r="B7" s="159"/>
      <c r="HS7" s="134"/>
      <c r="HT7" s="134"/>
    </row>
    <row r="8" s="133" customFormat="1" ht="24" customHeight="1" spans="1:228">
      <c r="A8" s="144" t="s">
        <v>1431</v>
      </c>
      <c r="B8" s="159"/>
      <c r="HS8" s="134"/>
      <c r="HT8" s="134"/>
    </row>
    <row r="9" s="133" customFormat="1" ht="24" customHeight="1" spans="1:228">
      <c r="A9" s="144" t="s">
        <v>1432</v>
      </c>
      <c r="B9" s="159"/>
      <c r="HS9" s="134"/>
      <c r="HT9" s="134"/>
    </row>
    <row r="10" s="133" customFormat="1" ht="24" customHeight="1" spans="1:228">
      <c r="A10" s="163" t="s">
        <v>1433</v>
      </c>
      <c r="B10" s="159"/>
      <c r="HS10" s="134"/>
      <c r="HT10" s="134"/>
    </row>
    <row r="11" s="161" customFormat="1" ht="24" customHeight="1" spans="1:226">
      <c r="A11" s="155" t="s">
        <v>1434</v>
      </c>
      <c r="B11" s="162">
        <f>SUM(B12:B15)</f>
        <v>0</v>
      </c>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3"/>
      <c r="CG11" s="133"/>
      <c r="CH11" s="133"/>
      <c r="CI11" s="133"/>
      <c r="CJ11" s="133"/>
      <c r="CK11" s="133"/>
      <c r="CL11" s="133"/>
      <c r="CM11" s="133"/>
      <c r="CN11" s="133"/>
      <c r="CO11" s="133"/>
      <c r="CP11" s="133"/>
      <c r="CQ11" s="133"/>
      <c r="CR11" s="133"/>
      <c r="CS11" s="133"/>
      <c r="CT11" s="133"/>
      <c r="CU11" s="133"/>
      <c r="CV11" s="133"/>
      <c r="CW11" s="133"/>
      <c r="CX11" s="133"/>
      <c r="CY11" s="133"/>
      <c r="CZ11" s="133"/>
      <c r="DA11" s="133"/>
      <c r="DB11" s="133"/>
      <c r="DC11" s="133"/>
      <c r="DD11" s="133"/>
      <c r="DE11" s="133"/>
      <c r="DF11" s="133"/>
      <c r="DG11" s="133"/>
      <c r="DH11" s="133"/>
      <c r="DI11" s="133"/>
      <c r="DJ11" s="133"/>
      <c r="DK11" s="133"/>
      <c r="DL11" s="133"/>
      <c r="DM11" s="133"/>
      <c r="DN11" s="133"/>
      <c r="DO11" s="133"/>
      <c r="DP11" s="133"/>
      <c r="DQ11" s="133"/>
      <c r="DR11" s="133"/>
      <c r="DS11" s="133"/>
      <c r="DT11" s="133"/>
      <c r="DU11" s="133"/>
      <c r="DV11" s="133"/>
      <c r="DW11" s="133"/>
      <c r="DX11" s="133"/>
      <c r="DY11" s="133"/>
      <c r="DZ11" s="133"/>
      <c r="EA11" s="133"/>
      <c r="EB11" s="133"/>
      <c r="EC11" s="133"/>
      <c r="ED11" s="133"/>
      <c r="EE11" s="133"/>
      <c r="EF11" s="133"/>
      <c r="EG11" s="133"/>
      <c r="EH11" s="133"/>
      <c r="EI11" s="133"/>
      <c r="EJ11" s="133"/>
      <c r="EK11" s="133"/>
      <c r="EL11" s="133"/>
      <c r="EM11" s="133"/>
      <c r="EN11" s="133"/>
      <c r="EO11" s="133"/>
      <c r="EP11" s="133"/>
      <c r="EQ11" s="133"/>
      <c r="ER11" s="133"/>
      <c r="ES11" s="133"/>
      <c r="ET11" s="133"/>
      <c r="EU11" s="133"/>
      <c r="EV11" s="133"/>
      <c r="EW11" s="133"/>
      <c r="EX11" s="133"/>
      <c r="EY11" s="133"/>
      <c r="EZ11" s="133"/>
      <c r="FA11" s="133"/>
      <c r="FB11" s="133"/>
      <c r="FC11" s="133"/>
      <c r="FD11" s="133"/>
      <c r="FE11" s="133"/>
      <c r="FF11" s="133"/>
      <c r="FG11" s="133"/>
      <c r="FH11" s="133"/>
      <c r="FI11" s="133"/>
      <c r="FJ11" s="133"/>
      <c r="FK11" s="133"/>
      <c r="FL11" s="133"/>
      <c r="FM11" s="133"/>
      <c r="FN11" s="133"/>
      <c r="FO11" s="133"/>
      <c r="FP11" s="133"/>
      <c r="FQ11" s="133"/>
      <c r="FR11" s="133"/>
      <c r="FS11" s="133"/>
      <c r="FT11" s="133"/>
      <c r="FU11" s="133"/>
      <c r="FV11" s="133"/>
      <c r="FW11" s="133"/>
      <c r="FX11" s="133"/>
      <c r="FY11" s="133"/>
      <c r="FZ11" s="133"/>
      <c r="GA11" s="133"/>
      <c r="GB11" s="133"/>
      <c r="GC11" s="133"/>
      <c r="GD11" s="133"/>
      <c r="GE11" s="133"/>
      <c r="GF11" s="133"/>
      <c r="GG11" s="133"/>
      <c r="GH11" s="133"/>
      <c r="GI11" s="133"/>
      <c r="GJ11" s="133"/>
      <c r="GK11" s="133"/>
      <c r="GL11" s="133"/>
      <c r="GM11" s="133"/>
      <c r="GN11" s="133"/>
      <c r="GO11" s="133"/>
      <c r="GP11" s="133"/>
      <c r="GQ11" s="133"/>
      <c r="GR11" s="133"/>
      <c r="GS11" s="133"/>
      <c r="GT11" s="133"/>
      <c r="GU11" s="133"/>
      <c r="GV11" s="133"/>
      <c r="GW11" s="133"/>
      <c r="GX11" s="133"/>
      <c r="GY11" s="133"/>
      <c r="GZ11" s="133"/>
      <c r="HA11" s="133"/>
      <c r="HB11" s="133"/>
      <c r="HC11" s="133"/>
      <c r="HD11" s="133"/>
      <c r="HE11" s="133"/>
      <c r="HF11" s="133"/>
      <c r="HG11" s="133"/>
      <c r="HH11" s="133"/>
      <c r="HI11" s="133"/>
      <c r="HJ11" s="133"/>
      <c r="HK11" s="133"/>
      <c r="HL11" s="133"/>
      <c r="HM11" s="133"/>
      <c r="HN11" s="133"/>
      <c r="HO11" s="133"/>
      <c r="HP11" s="133"/>
      <c r="HQ11" s="133"/>
      <c r="HR11" s="133"/>
    </row>
    <row r="12" s="133" customFormat="1" ht="24" customHeight="1" spans="1:228">
      <c r="A12" s="63" t="s">
        <v>1435</v>
      </c>
      <c r="B12" s="159"/>
      <c r="HS12" s="134"/>
      <c r="HT12" s="134"/>
    </row>
    <row r="13" s="133" customFormat="1" ht="24" customHeight="1" spans="1:228">
      <c r="A13" s="144" t="s">
        <v>1436</v>
      </c>
      <c r="B13" s="159"/>
      <c r="HS13" s="134"/>
      <c r="HT13" s="134"/>
    </row>
    <row r="14" s="133" customFormat="1" ht="24" customHeight="1" spans="1:228">
      <c r="A14" s="144" t="s">
        <v>1437</v>
      </c>
      <c r="B14" s="159"/>
      <c r="HS14" s="134"/>
      <c r="HT14" s="134"/>
    </row>
    <row r="15" s="133" customFormat="1" ht="24" customHeight="1" spans="1:228">
      <c r="A15" s="144" t="s">
        <v>1438</v>
      </c>
      <c r="B15" s="159"/>
      <c r="HS15" s="134"/>
      <c r="HT15" s="134"/>
    </row>
    <row r="16" s="161" customFormat="1" ht="24" customHeight="1" spans="1:226">
      <c r="A16" s="155" t="s">
        <v>1439</v>
      </c>
      <c r="B16" s="162">
        <f>SUM(B17:B20)</f>
        <v>0</v>
      </c>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c r="CV16" s="133"/>
      <c r="CW16" s="133"/>
      <c r="CX16" s="133"/>
      <c r="CY16" s="133"/>
      <c r="CZ16" s="133"/>
      <c r="DA16" s="133"/>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3"/>
      <c r="DY16" s="133"/>
      <c r="DZ16" s="133"/>
      <c r="EA16" s="133"/>
      <c r="EB16" s="133"/>
      <c r="EC16" s="133"/>
      <c r="ED16" s="133"/>
      <c r="EE16" s="133"/>
      <c r="EF16" s="133"/>
      <c r="EG16" s="133"/>
      <c r="EH16" s="133"/>
      <c r="EI16" s="133"/>
      <c r="EJ16" s="133"/>
      <c r="EK16" s="133"/>
      <c r="EL16" s="133"/>
      <c r="EM16" s="133"/>
      <c r="EN16" s="133"/>
      <c r="EO16" s="133"/>
      <c r="EP16" s="133"/>
      <c r="EQ16" s="133"/>
      <c r="ER16" s="133"/>
      <c r="ES16" s="133"/>
      <c r="ET16" s="133"/>
      <c r="EU16" s="133"/>
      <c r="EV16" s="133"/>
      <c r="EW16" s="133"/>
      <c r="EX16" s="133"/>
      <c r="EY16" s="133"/>
      <c r="EZ16" s="133"/>
      <c r="FA16" s="133"/>
      <c r="FB16" s="133"/>
      <c r="FC16" s="133"/>
      <c r="FD16" s="133"/>
      <c r="FE16" s="133"/>
      <c r="FF16" s="133"/>
      <c r="FG16" s="133"/>
      <c r="FH16" s="133"/>
      <c r="FI16" s="133"/>
      <c r="FJ16" s="133"/>
      <c r="FK16" s="133"/>
      <c r="FL16" s="133"/>
      <c r="FM16" s="133"/>
      <c r="FN16" s="133"/>
      <c r="FO16" s="133"/>
      <c r="FP16" s="133"/>
      <c r="FQ16" s="133"/>
      <c r="FR16" s="133"/>
      <c r="FS16" s="133"/>
      <c r="FT16" s="133"/>
      <c r="FU16" s="133"/>
      <c r="FV16" s="133"/>
      <c r="FW16" s="133"/>
      <c r="FX16" s="133"/>
      <c r="FY16" s="133"/>
      <c r="FZ16" s="133"/>
      <c r="GA16" s="133"/>
      <c r="GB16" s="133"/>
      <c r="GC16" s="133"/>
      <c r="GD16" s="133"/>
      <c r="GE16" s="133"/>
      <c r="GF16" s="133"/>
      <c r="GG16" s="133"/>
      <c r="GH16" s="133"/>
      <c r="GI16" s="133"/>
      <c r="GJ16" s="133"/>
      <c r="GK16" s="133"/>
      <c r="GL16" s="133"/>
      <c r="GM16" s="133"/>
      <c r="GN16" s="133"/>
      <c r="GO16" s="133"/>
      <c r="GP16" s="133"/>
      <c r="GQ16" s="133"/>
      <c r="GR16" s="133"/>
      <c r="GS16" s="133"/>
      <c r="GT16" s="133"/>
      <c r="GU16" s="133"/>
      <c r="GV16" s="133"/>
      <c r="GW16" s="133"/>
      <c r="GX16" s="133"/>
      <c r="GY16" s="133"/>
      <c r="GZ16" s="133"/>
      <c r="HA16" s="133"/>
      <c r="HB16" s="133"/>
      <c r="HC16" s="133"/>
      <c r="HD16" s="133"/>
      <c r="HE16" s="133"/>
      <c r="HF16" s="133"/>
      <c r="HG16" s="133"/>
      <c r="HH16" s="133"/>
      <c r="HI16" s="133"/>
      <c r="HJ16" s="133"/>
      <c r="HK16" s="133"/>
      <c r="HL16" s="133"/>
      <c r="HM16" s="133"/>
      <c r="HN16" s="133"/>
      <c r="HO16" s="133"/>
      <c r="HP16" s="133"/>
      <c r="HQ16" s="133"/>
      <c r="HR16" s="133"/>
    </row>
    <row r="17" s="133" customFormat="1" ht="24" customHeight="1" spans="1:228">
      <c r="A17" s="63" t="s">
        <v>1440</v>
      </c>
      <c r="B17" s="159"/>
      <c r="HS17" s="134"/>
      <c r="HT17" s="134"/>
    </row>
    <row r="18" s="133" customFormat="1" ht="24" customHeight="1" spans="1:228">
      <c r="A18" s="63" t="s">
        <v>1441</v>
      </c>
      <c r="B18" s="159"/>
      <c r="HS18" s="134"/>
      <c r="HT18" s="134"/>
    </row>
    <row r="19" s="133" customFormat="1" ht="24" customHeight="1" spans="1:228">
      <c r="A19" s="63" t="s">
        <v>1442</v>
      </c>
      <c r="B19" s="159"/>
      <c r="HS19" s="134"/>
      <c r="HT19" s="134"/>
    </row>
    <row r="20" s="133" customFormat="1" ht="24" customHeight="1" spans="1:228">
      <c r="A20" s="63" t="s">
        <v>1443</v>
      </c>
      <c r="B20" s="159"/>
      <c r="HS20" s="134"/>
      <c r="HT20" s="134"/>
    </row>
    <row r="21" s="161" customFormat="1" ht="24" customHeight="1" spans="1:226">
      <c r="A21" s="155" t="s">
        <v>1444</v>
      </c>
      <c r="B21" s="162">
        <f>SUM(B22:B26)</f>
        <v>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c r="BW21" s="133"/>
      <c r="BX21" s="133"/>
      <c r="BY21" s="133"/>
      <c r="BZ21" s="133"/>
      <c r="CA21" s="133"/>
      <c r="CB21" s="133"/>
      <c r="CC21" s="133"/>
      <c r="CD21" s="133"/>
      <c r="CE21" s="133"/>
      <c r="CF21" s="133"/>
      <c r="CG21" s="133"/>
      <c r="CH21" s="133"/>
      <c r="CI21" s="133"/>
      <c r="CJ21" s="133"/>
      <c r="CK21" s="133"/>
      <c r="CL21" s="133"/>
      <c r="CM21" s="133"/>
      <c r="CN21" s="133"/>
      <c r="CO21" s="133"/>
      <c r="CP21" s="133"/>
      <c r="CQ21" s="133"/>
      <c r="CR21" s="133"/>
      <c r="CS21" s="133"/>
      <c r="CT21" s="133"/>
      <c r="CU21" s="133"/>
      <c r="CV21" s="133"/>
      <c r="CW21" s="133"/>
      <c r="CX21" s="133"/>
      <c r="CY21" s="133"/>
      <c r="CZ21" s="133"/>
      <c r="DA21" s="133"/>
      <c r="DB21" s="133"/>
      <c r="DC21" s="133"/>
      <c r="DD21" s="133"/>
      <c r="DE21" s="133"/>
      <c r="DF21" s="133"/>
      <c r="DG21" s="133"/>
      <c r="DH21" s="133"/>
      <c r="DI21" s="133"/>
      <c r="DJ21" s="133"/>
      <c r="DK21" s="133"/>
      <c r="DL21" s="133"/>
      <c r="DM21" s="133"/>
      <c r="DN21" s="133"/>
      <c r="DO21" s="133"/>
      <c r="DP21" s="133"/>
      <c r="DQ21" s="133"/>
      <c r="DR21" s="133"/>
      <c r="DS21" s="133"/>
      <c r="DT21" s="133"/>
      <c r="DU21" s="133"/>
      <c r="DV21" s="133"/>
      <c r="DW21" s="133"/>
      <c r="DX21" s="133"/>
      <c r="DY21" s="133"/>
      <c r="DZ21" s="133"/>
      <c r="EA21" s="133"/>
      <c r="EB21" s="133"/>
      <c r="EC21" s="133"/>
      <c r="ED21" s="133"/>
      <c r="EE21" s="133"/>
      <c r="EF21" s="133"/>
      <c r="EG21" s="133"/>
      <c r="EH21" s="133"/>
      <c r="EI21" s="133"/>
      <c r="EJ21" s="133"/>
      <c r="EK21" s="133"/>
      <c r="EL21" s="133"/>
      <c r="EM21" s="133"/>
      <c r="EN21" s="133"/>
      <c r="EO21" s="133"/>
      <c r="EP21" s="133"/>
      <c r="EQ21" s="133"/>
      <c r="ER21" s="133"/>
      <c r="ES21" s="133"/>
      <c r="ET21" s="133"/>
      <c r="EU21" s="133"/>
      <c r="EV21" s="133"/>
      <c r="EW21" s="133"/>
      <c r="EX21" s="133"/>
      <c r="EY21" s="133"/>
      <c r="EZ21" s="133"/>
      <c r="FA21" s="133"/>
      <c r="FB21" s="133"/>
      <c r="FC21" s="133"/>
      <c r="FD21" s="133"/>
      <c r="FE21" s="133"/>
      <c r="FF21" s="133"/>
      <c r="FG21" s="133"/>
      <c r="FH21" s="133"/>
      <c r="FI21" s="133"/>
      <c r="FJ21" s="133"/>
      <c r="FK21" s="133"/>
      <c r="FL21" s="133"/>
      <c r="FM21" s="133"/>
      <c r="FN21" s="133"/>
      <c r="FO21" s="133"/>
      <c r="FP21" s="133"/>
      <c r="FQ21" s="133"/>
      <c r="FR21" s="133"/>
      <c r="FS21" s="133"/>
      <c r="FT21" s="133"/>
      <c r="FU21" s="133"/>
      <c r="FV21" s="133"/>
      <c r="FW21" s="133"/>
      <c r="FX21" s="133"/>
      <c r="FY21" s="133"/>
      <c r="FZ21" s="133"/>
      <c r="GA21" s="133"/>
      <c r="GB21" s="133"/>
      <c r="GC21" s="133"/>
      <c r="GD21" s="133"/>
      <c r="GE21" s="133"/>
      <c r="GF21" s="133"/>
      <c r="GG21" s="133"/>
      <c r="GH21" s="133"/>
      <c r="GI21" s="133"/>
      <c r="GJ21" s="133"/>
      <c r="GK21" s="133"/>
      <c r="GL21" s="133"/>
      <c r="GM21" s="133"/>
      <c r="GN21" s="133"/>
      <c r="GO21" s="133"/>
      <c r="GP21" s="133"/>
      <c r="GQ21" s="133"/>
      <c r="GR21" s="133"/>
      <c r="GS21" s="133"/>
      <c r="GT21" s="133"/>
      <c r="GU21" s="133"/>
      <c r="GV21" s="133"/>
      <c r="GW21" s="133"/>
      <c r="GX21" s="133"/>
      <c r="GY21" s="133"/>
      <c r="GZ21" s="133"/>
      <c r="HA21" s="133"/>
      <c r="HB21" s="133"/>
      <c r="HC21" s="133"/>
      <c r="HD21" s="133"/>
      <c r="HE21" s="133"/>
      <c r="HF21" s="133"/>
      <c r="HG21" s="133"/>
      <c r="HH21" s="133"/>
      <c r="HI21" s="133"/>
      <c r="HJ21" s="133"/>
      <c r="HK21" s="133"/>
      <c r="HL21" s="133"/>
      <c r="HM21" s="133"/>
      <c r="HN21" s="133"/>
      <c r="HO21" s="133"/>
      <c r="HP21" s="133"/>
      <c r="HQ21" s="133"/>
      <c r="HR21" s="133"/>
    </row>
    <row r="22" s="133" customFormat="1" ht="24" customHeight="1" spans="1:2">
      <c r="A22" s="63" t="s">
        <v>1445</v>
      </c>
      <c r="B22" s="159"/>
    </row>
    <row r="23" s="133" customFormat="1" ht="24" customHeight="1" spans="1:2">
      <c r="A23" s="63" t="s">
        <v>1446</v>
      </c>
      <c r="B23" s="159"/>
    </row>
    <row r="24" s="133" customFormat="1" ht="24" customHeight="1" spans="1:2">
      <c r="A24" s="63" t="s">
        <v>1447</v>
      </c>
      <c r="B24" s="159"/>
    </row>
    <row r="25" s="133" customFormat="1" ht="24" customHeight="1" spans="1:2">
      <c r="A25" s="63" t="s">
        <v>1448</v>
      </c>
      <c r="B25" s="159"/>
    </row>
    <row r="26" s="133" customFormat="1" ht="24" customHeight="1" spans="1:2">
      <c r="A26" s="63" t="s">
        <v>1449</v>
      </c>
      <c r="B26" s="159"/>
    </row>
    <row r="27" s="161" customFormat="1" ht="24" customHeight="1" spans="1:226">
      <c r="A27" s="142" t="s">
        <v>1450</v>
      </c>
      <c r="B27" s="162">
        <f>SUM(B28:B33)</f>
        <v>0</v>
      </c>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33"/>
      <c r="BR27" s="133"/>
      <c r="BS27" s="133"/>
      <c r="BT27" s="133"/>
      <c r="BU27" s="133"/>
      <c r="BV27" s="133"/>
      <c r="BW27" s="133"/>
      <c r="BX27" s="133"/>
      <c r="BY27" s="133"/>
      <c r="BZ27" s="133"/>
      <c r="CA27" s="133"/>
      <c r="CB27" s="133"/>
      <c r="CC27" s="133"/>
      <c r="CD27" s="133"/>
      <c r="CE27" s="133"/>
      <c r="CF27" s="133"/>
      <c r="CG27" s="133"/>
      <c r="CH27" s="133"/>
      <c r="CI27" s="133"/>
      <c r="CJ27" s="133"/>
      <c r="CK27" s="133"/>
      <c r="CL27" s="133"/>
      <c r="CM27" s="133"/>
      <c r="CN27" s="133"/>
      <c r="CO27" s="133"/>
      <c r="CP27" s="133"/>
      <c r="CQ27" s="133"/>
      <c r="CR27" s="133"/>
      <c r="CS27" s="133"/>
      <c r="CT27" s="133"/>
      <c r="CU27" s="133"/>
      <c r="CV27" s="133"/>
      <c r="CW27" s="133"/>
      <c r="CX27" s="133"/>
      <c r="CY27" s="133"/>
      <c r="CZ27" s="133"/>
      <c r="DA27" s="133"/>
      <c r="DB27" s="133"/>
      <c r="DC27" s="133"/>
      <c r="DD27" s="133"/>
      <c r="DE27" s="133"/>
      <c r="DF27" s="133"/>
      <c r="DG27" s="133"/>
      <c r="DH27" s="133"/>
      <c r="DI27" s="133"/>
      <c r="DJ27" s="133"/>
      <c r="DK27" s="133"/>
      <c r="DL27" s="133"/>
      <c r="DM27" s="133"/>
      <c r="DN27" s="133"/>
      <c r="DO27" s="133"/>
      <c r="DP27" s="133"/>
      <c r="DQ27" s="133"/>
      <c r="DR27" s="133"/>
      <c r="DS27" s="133"/>
      <c r="DT27" s="133"/>
      <c r="DU27" s="133"/>
      <c r="DV27" s="133"/>
      <c r="DW27" s="133"/>
      <c r="DX27" s="133"/>
      <c r="DY27" s="133"/>
      <c r="DZ27" s="133"/>
      <c r="EA27" s="133"/>
      <c r="EB27" s="133"/>
      <c r="EC27" s="133"/>
      <c r="ED27" s="133"/>
      <c r="EE27" s="133"/>
      <c r="EF27" s="133"/>
      <c r="EG27" s="133"/>
      <c r="EH27" s="133"/>
      <c r="EI27" s="133"/>
      <c r="EJ27" s="133"/>
      <c r="EK27" s="133"/>
      <c r="EL27" s="133"/>
      <c r="EM27" s="133"/>
      <c r="EN27" s="133"/>
      <c r="EO27" s="133"/>
      <c r="EP27" s="133"/>
      <c r="EQ27" s="133"/>
      <c r="ER27" s="133"/>
      <c r="ES27" s="133"/>
      <c r="ET27" s="133"/>
      <c r="EU27" s="133"/>
      <c r="EV27" s="133"/>
      <c r="EW27" s="133"/>
      <c r="EX27" s="133"/>
      <c r="EY27" s="133"/>
      <c r="EZ27" s="133"/>
      <c r="FA27" s="133"/>
      <c r="FB27" s="133"/>
      <c r="FC27" s="133"/>
      <c r="FD27" s="133"/>
      <c r="FE27" s="133"/>
      <c r="FF27" s="133"/>
      <c r="FG27" s="133"/>
      <c r="FH27" s="133"/>
      <c r="FI27" s="133"/>
      <c r="FJ27" s="133"/>
      <c r="FK27" s="133"/>
      <c r="FL27" s="133"/>
      <c r="FM27" s="133"/>
      <c r="FN27" s="133"/>
      <c r="FO27" s="133"/>
      <c r="FP27" s="133"/>
      <c r="FQ27" s="133"/>
      <c r="FR27" s="133"/>
      <c r="FS27" s="133"/>
      <c r="FT27" s="133"/>
      <c r="FU27" s="133"/>
      <c r="FV27" s="133"/>
      <c r="FW27" s="133"/>
      <c r="FX27" s="133"/>
      <c r="FY27" s="133"/>
      <c r="FZ27" s="133"/>
      <c r="GA27" s="133"/>
      <c r="GB27" s="133"/>
      <c r="GC27" s="133"/>
      <c r="GD27" s="133"/>
      <c r="GE27" s="133"/>
      <c r="GF27" s="133"/>
      <c r="GG27" s="133"/>
      <c r="GH27" s="133"/>
      <c r="GI27" s="133"/>
      <c r="GJ27" s="133"/>
      <c r="GK27" s="133"/>
      <c r="GL27" s="133"/>
      <c r="GM27" s="133"/>
      <c r="GN27" s="133"/>
      <c r="GO27" s="133"/>
      <c r="GP27" s="133"/>
      <c r="GQ27" s="133"/>
      <c r="GR27" s="133"/>
      <c r="GS27" s="133"/>
      <c r="GT27" s="133"/>
      <c r="GU27" s="133"/>
      <c r="GV27" s="133"/>
      <c r="GW27" s="133"/>
      <c r="GX27" s="133"/>
      <c r="GY27" s="133"/>
      <c r="GZ27" s="133"/>
      <c r="HA27" s="133"/>
      <c r="HB27" s="133"/>
      <c r="HC27" s="133"/>
      <c r="HD27" s="133"/>
      <c r="HE27" s="133"/>
      <c r="HF27" s="133"/>
      <c r="HG27" s="133"/>
      <c r="HH27" s="133"/>
      <c r="HI27" s="133"/>
      <c r="HJ27" s="133"/>
      <c r="HK27" s="133"/>
      <c r="HL27" s="133"/>
      <c r="HM27" s="133"/>
      <c r="HN27" s="133"/>
      <c r="HO27" s="133"/>
      <c r="HP27" s="133"/>
      <c r="HQ27" s="133"/>
      <c r="HR27" s="133"/>
    </row>
    <row r="28" s="133" customFormat="1" ht="24" customHeight="1" spans="1:2">
      <c r="A28" s="63" t="s">
        <v>1451</v>
      </c>
      <c r="B28" s="159"/>
    </row>
    <row r="29" s="133" customFormat="1" ht="24" customHeight="1" spans="1:2">
      <c r="A29" s="63" t="s">
        <v>1452</v>
      </c>
      <c r="B29" s="159"/>
    </row>
    <row r="30" s="133" customFormat="1" ht="24" customHeight="1" spans="1:2">
      <c r="A30" s="63" t="s">
        <v>1453</v>
      </c>
      <c r="B30" s="159"/>
    </row>
    <row r="31" s="133" customFormat="1" ht="24" customHeight="1" spans="1:2">
      <c r="A31" s="63" t="s">
        <v>1454</v>
      </c>
      <c r="B31" s="159"/>
    </row>
    <row r="32" s="133" customFormat="1" ht="24" customHeight="1" spans="1:2">
      <c r="A32" s="63" t="s">
        <v>1455</v>
      </c>
      <c r="B32" s="159"/>
    </row>
    <row r="33" s="133" customFormat="1" ht="24" customHeight="1" spans="1:2">
      <c r="A33" s="63" t="s">
        <v>1456</v>
      </c>
      <c r="B33" s="159"/>
    </row>
    <row r="34" s="161" customFormat="1" ht="24" customHeight="1" spans="1:226">
      <c r="A34" s="142" t="s">
        <v>1457</v>
      </c>
      <c r="B34" s="162">
        <f>SUM(B35:B39)</f>
        <v>0</v>
      </c>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33"/>
      <c r="BR34" s="133"/>
      <c r="BS34" s="133"/>
      <c r="BT34" s="133"/>
      <c r="BU34" s="133"/>
      <c r="BV34" s="133"/>
      <c r="BW34" s="133"/>
      <c r="BX34" s="133"/>
      <c r="BY34" s="133"/>
      <c r="BZ34" s="133"/>
      <c r="CA34" s="133"/>
      <c r="CB34" s="133"/>
      <c r="CC34" s="133"/>
      <c r="CD34" s="133"/>
      <c r="CE34" s="133"/>
      <c r="CF34" s="133"/>
      <c r="CG34" s="133"/>
      <c r="CH34" s="133"/>
      <c r="CI34" s="133"/>
      <c r="CJ34" s="133"/>
      <c r="CK34" s="133"/>
      <c r="CL34" s="133"/>
      <c r="CM34" s="133"/>
      <c r="CN34" s="133"/>
      <c r="CO34" s="133"/>
      <c r="CP34" s="133"/>
      <c r="CQ34" s="133"/>
      <c r="CR34" s="133"/>
      <c r="CS34" s="133"/>
      <c r="CT34" s="133"/>
      <c r="CU34" s="133"/>
      <c r="CV34" s="133"/>
      <c r="CW34" s="133"/>
      <c r="CX34" s="133"/>
      <c r="CY34" s="133"/>
      <c r="CZ34" s="133"/>
      <c r="DA34" s="133"/>
      <c r="DB34" s="133"/>
      <c r="DC34" s="133"/>
      <c r="DD34" s="133"/>
      <c r="DE34" s="133"/>
      <c r="DF34" s="133"/>
      <c r="DG34" s="133"/>
      <c r="DH34" s="133"/>
      <c r="DI34" s="133"/>
      <c r="DJ34" s="133"/>
      <c r="DK34" s="133"/>
      <c r="DL34" s="133"/>
      <c r="DM34" s="133"/>
      <c r="DN34" s="133"/>
      <c r="DO34" s="133"/>
      <c r="DP34" s="133"/>
      <c r="DQ34" s="133"/>
      <c r="DR34" s="133"/>
      <c r="DS34" s="133"/>
      <c r="DT34" s="133"/>
      <c r="DU34" s="133"/>
      <c r="DV34" s="133"/>
      <c r="DW34" s="133"/>
      <c r="DX34" s="133"/>
      <c r="DY34" s="133"/>
      <c r="DZ34" s="133"/>
      <c r="EA34" s="133"/>
      <c r="EB34" s="133"/>
      <c r="EC34" s="133"/>
      <c r="ED34" s="133"/>
      <c r="EE34" s="133"/>
      <c r="EF34" s="133"/>
      <c r="EG34" s="133"/>
      <c r="EH34" s="133"/>
      <c r="EI34" s="133"/>
      <c r="EJ34" s="133"/>
      <c r="EK34" s="133"/>
      <c r="EL34" s="133"/>
      <c r="EM34" s="133"/>
      <c r="EN34" s="133"/>
      <c r="EO34" s="133"/>
      <c r="EP34" s="133"/>
      <c r="EQ34" s="133"/>
      <c r="ER34" s="133"/>
      <c r="ES34" s="133"/>
      <c r="ET34" s="133"/>
      <c r="EU34" s="133"/>
      <c r="EV34" s="133"/>
      <c r="EW34" s="133"/>
      <c r="EX34" s="133"/>
      <c r="EY34" s="133"/>
      <c r="EZ34" s="133"/>
      <c r="FA34" s="133"/>
      <c r="FB34" s="133"/>
      <c r="FC34" s="133"/>
      <c r="FD34" s="133"/>
      <c r="FE34" s="133"/>
      <c r="FF34" s="133"/>
      <c r="FG34" s="133"/>
      <c r="FH34" s="133"/>
      <c r="FI34" s="133"/>
      <c r="FJ34" s="133"/>
      <c r="FK34" s="133"/>
      <c r="FL34" s="133"/>
      <c r="FM34" s="133"/>
      <c r="FN34" s="133"/>
      <c r="FO34" s="133"/>
      <c r="FP34" s="133"/>
      <c r="FQ34" s="133"/>
      <c r="FR34" s="133"/>
      <c r="FS34" s="133"/>
      <c r="FT34" s="133"/>
      <c r="FU34" s="133"/>
      <c r="FV34" s="133"/>
      <c r="FW34" s="133"/>
      <c r="FX34" s="133"/>
      <c r="FY34" s="133"/>
      <c r="FZ34" s="133"/>
      <c r="GA34" s="133"/>
      <c r="GB34" s="133"/>
      <c r="GC34" s="133"/>
      <c r="GD34" s="133"/>
      <c r="GE34" s="133"/>
      <c r="GF34" s="133"/>
      <c r="GG34" s="133"/>
      <c r="GH34" s="133"/>
      <c r="GI34" s="133"/>
      <c r="GJ34" s="133"/>
      <c r="GK34" s="133"/>
      <c r="GL34" s="133"/>
      <c r="GM34" s="133"/>
      <c r="GN34" s="133"/>
      <c r="GO34" s="133"/>
      <c r="GP34" s="133"/>
      <c r="GQ34" s="133"/>
      <c r="GR34" s="133"/>
      <c r="GS34" s="133"/>
      <c r="GT34" s="133"/>
      <c r="GU34" s="133"/>
      <c r="GV34" s="133"/>
      <c r="GW34" s="133"/>
      <c r="GX34" s="133"/>
      <c r="GY34" s="133"/>
      <c r="GZ34" s="133"/>
      <c r="HA34" s="133"/>
      <c r="HB34" s="133"/>
      <c r="HC34" s="133"/>
      <c r="HD34" s="133"/>
      <c r="HE34" s="133"/>
      <c r="HF34" s="133"/>
      <c r="HG34" s="133"/>
      <c r="HH34" s="133"/>
      <c r="HI34" s="133"/>
      <c r="HJ34" s="133"/>
      <c r="HK34" s="133"/>
      <c r="HL34" s="133"/>
      <c r="HM34" s="133"/>
      <c r="HN34" s="133"/>
      <c r="HO34" s="133"/>
      <c r="HP34" s="133"/>
      <c r="HQ34" s="133"/>
      <c r="HR34" s="133"/>
    </row>
    <row r="35" s="133" customFormat="1" ht="24" customHeight="1" spans="1:2">
      <c r="A35" s="63" t="s">
        <v>1458</v>
      </c>
      <c r="B35" s="159"/>
    </row>
    <row r="36" s="133" customFormat="1" ht="24" customHeight="1" spans="1:2">
      <c r="A36" s="63" t="s">
        <v>1459</v>
      </c>
      <c r="B36" s="159"/>
    </row>
    <row r="37" s="133" customFormat="1" ht="24" customHeight="1" spans="1:2">
      <c r="A37" s="63" t="s">
        <v>1460</v>
      </c>
      <c r="B37" s="159"/>
    </row>
    <row r="38" s="133" customFormat="1" ht="24" customHeight="1" spans="1:2">
      <c r="A38" s="63" t="s">
        <v>1461</v>
      </c>
      <c r="B38" s="159"/>
    </row>
    <row r="39" s="133" customFormat="1" ht="24" customHeight="1" spans="1:2">
      <c r="A39" s="63" t="s">
        <v>1462</v>
      </c>
      <c r="B39" s="159"/>
    </row>
    <row r="40" s="133" customFormat="1" ht="24" customHeight="1" spans="1:2">
      <c r="A40" s="142" t="s">
        <v>1463</v>
      </c>
      <c r="B40" s="162">
        <f>SUM(B41:B44)</f>
        <v>0</v>
      </c>
    </row>
    <row r="41" s="133" customFormat="1" ht="24" customHeight="1" spans="1:2">
      <c r="A41" s="63" t="s">
        <v>1464</v>
      </c>
      <c r="B41" s="159"/>
    </row>
    <row r="42" s="133" customFormat="1" ht="24" customHeight="1" spans="1:2">
      <c r="A42" s="63" t="s">
        <v>1465</v>
      </c>
      <c r="B42" s="159"/>
    </row>
    <row r="43" s="133" customFormat="1" ht="24" customHeight="1" spans="1:2">
      <c r="A43" s="63" t="s">
        <v>1466</v>
      </c>
      <c r="B43" s="159"/>
    </row>
    <row r="44" s="133" customFormat="1" ht="24" customHeight="1" spans="1:2">
      <c r="A44" s="63" t="s">
        <v>1467</v>
      </c>
      <c r="B44" s="159"/>
    </row>
    <row r="45" s="133" customFormat="1" ht="24" customHeight="1" spans="1:2">
      <c r="A45" s="63"/>
      <c r="B45" s="159"/>
    </row>
    <row r="46" s="133" customFormat="1" ht="24" customHeight="1" spans="1:2">
      <c r="A46" s="160" t="s">
        <v>1468</v>
      </c>
      <c r="B46" s="162">
        <f>B40+B34+B27+B21+B16+B11+B5</f>
        <v>0</v>
      </c>
    </row>
    <row r="47" s="133" customFormat="1" ht="59" customHeight="1" spans="1:256">
      <c r="A47" s="150" t="s">
        <v>1526</v>
      </c>
      <c r="B47" s="150"/>
      <c r="HS47" s="134"/>
      <c r="HT47" s="134"/>
      <c r="HU47" s="134"/>
      <c r="HV47" s="134"/>
      <c r="HW47" s="134"/>
      <c r="HX47" s="134"/>
      <c r="HY47" s="134"/>
      <c r="HZ47" s="134"/>
      <c r="IA47" s="134"/>
      <c r="IB47" s="134"/>
      <c r="IC47" s="134"/>
      <c r="ID47" s="134"/>
      <c r="IE47" s="134"/>
      <c r="IF47" s="134"/>
      <c r="IG47" s="134"/>
      <c r="IH47" s="134"/>
      <c r="II47" s="134"/>
      <c r="IJ47" s="134"/>
      <c r="IK47" s="134"/>
      <c r="IL47" s="134"/>
      <c r="IM47" s="134"/>
      <c r="IN47" s="134"/>
      <c r="IO47" s="134"/>
      <c r="IP47" s="134"/>
      <c r="IQ47" s="134"/>
      <c r="IR47" s="134"/>
      <c r="IS47" s="134"/>
      <c r="IT47" s="134"/>
      <c r="IU47" s="134"/>
      <c r="IV47" s="134"/>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7:B47"/>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85" zoomScaleNormal="100" zoomScaleSheetLayoutView="85" workbookViewId="0">
      <selection activeCell="A12" sqref="A12"/>
    </sheetView>
  </sheetViews>
  <sheetFormatPr defaultColWidth="8.875" defaultRowHeight="15.6"/>
  <cols>
    <col min="1" max="1" width="55" style="134" customWidth="1"/>
    <col min="2" max="2" width="30.5" style="134" customWidth="1"/>
    <col min="3" max="16384" width="8.875" style="134"/>
  </cols>
  <sheetData>
    <row r="1" s="127" customFormat="1" ht="24" customHeight="1" spans="1:2">
      <c r="A1" s="135" t="s">
        <v>58</v>
      </c>
      <c r="B1" s="136"/>
    </row>
    <row r="2" s="128" customFormat="1" ht="42" customHeight="1" spans="1:2">
      <c r="A2" s="137" t="s">
        <v>1470</v>
      </c>
      <c r="B2" s="137"/>
    </row>
    <row r="3" s="129" customFormat="1" ht="27" customHeight="1" spans="2:2">
      <c r="B3" s="129" t="s">
        <v>84</v>
      </c>
    </row>
    <row r="4" s="152" customFormat="1" ht="30" customHeight="1" spans="1:2">
      <c r="A4" s="153" t="s">
        <v>1359</v>
      </c>
      <c r="B4" s="154" t="s">
        <v>86</v>
      </c>
    </row>
    <row r="5" s="133" customFormat="1" ht="24" customHeight="1" spans="1:2">
      <c r="A5" s="155" t="s">
        <v>1471</v>
      </c>
      <c r="B5" s="156">
        <f>SUM(B6:B9)</f>
        <v>0</v>
      </c>
    </row>
    <row r="6" s="133" customFormat="1" ht="24" customHeight="1" spans="1:2">
      <c r="A6" s="63" t="s">
        <v>1472</v>
      </c>
      <c r="B6" s="157"/>
    </row>
    <row r="7" s="133" customFormat="1" ht="24" customHeight="1" spans="1:2">
      <c r="A7" s="63" t="s">
        <v>1473</v>
      </c>
      <c r="B7" s="157"/>
    </row>
    <row r="8" s="133" customFormat="1" ht="24" customHeight="1" spans="1:2">
      <c r="A8" s="63" t="s">
        <v>1474</v>
      </c>
      <c r="B8" s="157"/>
    </row>
    <row r="9" s="133" customFormat="1" ht="24" customHeight="1" spans="1:7">
      <c r="A9" s="63" t="s">
        <v>1475</v>
      </c>
      <c r="B9" s="157"/>
      <c r="G9" s="158"/>
    </row>
    <row r="10" s="133" customFormat="1" ht="24" customHeight="1" spans="1:2">
      <c r="A10" s="155" t="s">
        <v>1476</v>
      </c>
      <c r="B10" s="156">
        <f>SUM(B11:B18)</f>
        <v>0</v>
      </c>
    </row>
    <row r="11" s="133" customFormat="1" ht="24" customHeight="1" spans="1:2">
      <c r="A11" s="63" t="s">
        <v>1477</v>
      </c>
      <c r="B11" s="157"/>
    </row>
    <row r="12" s="133" customFormat="1" ht="24" customHeight="1" spans="1:2">
      <c r="A12" s="63" t="s">
        <v>1478</v>
      </c>
      <c r="B12" s="157"/>
    </row>
    <row r="13" s="133" customFormat="1" ht="24" customHeight="1" spans="1:2">
      <c r="A13" s="63" t="s">
        <v>1474</v>
      </c>
      <c r="B13" s="157"/>
    </row>
    <row r="14" s="133" customFormat="1" ht="24" customHeight="1" spans="1:2">
      <c r="A14" s="63" t="s">
        <v>1479</v>
      </c>
      <c r="B14" s="157"/>
    </row>
    <row r="15" s="133" customFormat="1" ht="24" customHeight="1" spans="1:2">
      <c r="A15" s="63" t="s">
        <v>1480</v>
      </c>
      <c r="B15" s="157"/>
    </row>
    <row r="16" s="133" customFormat="1" ht="24" customHeight="1" spans="1:2">
      <c r="A16" s="63" t="s">
        <v>1481</v>
      </c>
      <c r="B16" s="157"/>
    </row>
    <row r="17" s="133" customFormat="1" ht="24" customHeight="1" spans="1:2">
      <c r="A17" s="63" t="s">
        <v>1482</v>
      </c>
      <c r="B17" s="157"/>
    </row>
    <row r="18" s="133" customFormat="1" ht="24" customHeight="1" spans="1:2">
      <c r="A18" s="63" t="s">
        <v>1483</v>
      </c>
      <c r="B18" s="157"/>
    </row>
    <row r="19" s="133" customFormat="1" ht="24" customHeight="1" spans="1:2">
      <c r="A19" s="155" t="s">
        <v>1484</v>
      </c>
      <c r="B19" s="156">
        <f>SUM(B20:B22)</f>
        <v>0</v>
      </c>
    </row>
    <row r="20" s="133" customFormat="1" ht="24" customHeight="1" spans="1:2">
      <c r="A20" s="63" t="s">
        <v>1485</v>
      </c>
      <c r="B20" s="157"/>
    </row>
    <row r="21" s="133" customFormat="1" ht="24" customHeight="1" spans="1:2">
      <c r="A21" s="63" t="s">
        <v>1486</v>
      </c>
      <c r="B21" s="157"/>
    </row>
    <row r="22" s="133" customFormat="1" ht="24" customHeight="1" spans="1:2">
      <c r="A22" s="63" t="s">
        <v>1487</v>
      </c>
      <c r="B22" s="157"/>
    </row>
    <row r="23" s="133" customFormat="1" ht="24" customHeight="1" spans="1:2">
      <c r="A23" s="155" t="s">
        <v>1488</v>
      </c>
      <c r="B23" s="156">
        <f>SUM(B24:B28)</f>
        <v>0</v>
      </c>
    </row>
    <row r="24" s="133" customFormat="1" ht="24" customHeight="1" spans="1:2">
      <c r="A24" s="63" t="s">
        <v>1489</v>
      </c>
      <c r="B24" s="157"/>
    </row>
    <row r="25" s="133" customFormat="1" ht="24" customHeight="1" spans="1:2">
      <c r="A25" s="63" t="s">
        <v>1490</v>
      </c>
      <c r="B25" s="157"/>
    </row>
    <row r="26" s="133" customFormat="1" ht="24" customHeight="1" spans="1:2">
      <c r="A26" s="63" t="s">
        <v>1491</v>
      </c>
      <c r="B26" s="157"/>
    </row>
    <row r="27" s="133" customFormat="1" ht="24" customHeight="1" spans="1:2">
      <c r="A27" s="63" t="s">
        <v>1492</v>
      </c>
      <c r="B27" s="159"/>
    </row>
    <row r="28" s="133" customFormat="1" ht="24" customHeight="1" spans="1:2">
      <c r="A28" s="63" t="s">
        <v>1493</v>
      </c>
      <c r="B28" s="157"/>
    </row>
    <row r="29" s="133" customFormat="1" ht="24" customHeight="1" spans="1:2">
      <c r="A29" s="142" t="s">
        <v>1494</v>
      </c>
      <c r="B29" s="156">
        <f>SUM(B30:B33)</f>
        <v>0</v>
      </c>
    </row>
    <row r="30" s="133" customFormat="1" ht="24" customHeight="1" spans="1:2">
      <c r="A30" s="63" t="s">
        <v>1495</v>
      </c>
      <c r="B30" s="157"/>
    </row>
    <row r="31" s="133" customFormat="1" ht="24" customHeight="1" spans="1:2">
      <c r="A31" s="63" t="s">
        <v>1496</v>
      </c>
      <c r="B31" s="157"/>
    </row>
    <row r="32" s="133" customFormat="1" ht="24" customHeight="1" spans="1:2">
      <c r="A32" s="63" t="s">
        <v>1497</v>
      </c>
      <c r="B32" s="157"/>
    </row>
    <row r="33" s="133" customFormat="1" ht="24" customHeight="1" spans="1:2">
      <c r="A33" s="63" t="s">
        <v>1498</v>
      </c>
      <c r="B33" s="157"/>
    </row>
    <row r="34" s="133" customFormat="1" ht="24" customHeight="1" spans="1:2">
      <c r="A34" s="142" t="s">
        <v>1499</v>
      </c>
      <c r="B34" s="156">
        <f>SUM(B35:B37)</f>
        <v>0</v>
      </c>
    </row>
    <row r="35" s="133" customFormat="1" ht="24" customHeight="1" spans="1:2">
      <c r="A35" s="63" t="s">
        <v>1500</v>
      </c>
      <c r="B35" s="157"/>
    </row>
    <row r="36" s="133" customFormat="1" ht="24" customHeight="1" spans="1:2">
      <c r="A36" s="63" t="s">
        <v>1497</v>
      </c>
      <c r="B36" s="157"/>
    </row>
    <row r="37" s="133" customFormat="1" ht="24" customHeight="1" spans="1:2">
      <c r="A37" s="63" t="s">
        <v>1501</v>
      </c>
      <c r="B37" s="157"/>
    </row>
    <row r="38" s="133" customFormat="1" ht="24" customHeight="1" spans="1:2">
      <c r="A38" s="142" t="s">
        <v>1502</v>
      </c>
      <c r="B38" s="156">
        <f>SUM(B39:B41)</f>
        <v>0</v>
      </c>
    </row>
    <row r="39" s="133" customFormat="1" ht="24" customHeight="1" spans="1:2">
      <c r="A39" s="63" t="s">
        <v>1503</v>
      </c>
      <c r="B39" s="157"/>
    </row>
    <row r="40" s="133" customFormat="1" ht="24" customHeight="1" spans="1:2">
      <c r="A40" s="63" t="s">
        <v>1504</v>
      </c>
      <c r="B40" s="157"/>
    </row>
    <row r="41" s="133" customFormat="1" ht="24" customHeight="1" spans="1:2">
      <c r="A41" s="63" t="s">
        <v>1505</v>
      </c>
      <c r="B41" s="157"/>
    </row>
    <row r="42" s="133" customFormat="1" ht="24" customHeight="1" spans="1:2">
      <c r="A42" s="63"/>
      <c r="B42" s="157"/>
    </row>
    <row r="43" s="133" customFormat="1" ht="24" customHeight="1" spans="1:2">
      <c r="A43" s="160" t="s">
        <v>1506</v>
      </c>
      <c r="B43" s="156">
        <f>B38+B34+B29+B23+B19+B10+B5</f>
        <v>0</v>
      </c>
    </row>
    <row r="44" s="133" customFormat="1" ht="61" customHeight="1" spans="1:256">
      <c r="A44" s="150" t="s">
        <v>1527</v>
      </c>
      <c r="B44" s="150"/>
      <c r="HS44" s="134"/>
      <c r="HT44" s="134"/>
      <c r="HU44" s="134"/>
      <c r="HV44" s="134"/>
      <c r="HW44" s="134"/>
      <c r="HX44" s="134"/>
      <c r="HY44" s="134"/>
      <c r="HZ44" s="134"/>
      <c r="IA44" s="134"/>
      <c r="IB44" s="134"/>
      <c r="IC44" s="134"/>
      <c r="ID44" s="134"/>
      <c r="IE44" s="134"/>
      <c r="IF44" s="134"/>
      <c r="IG44" s="134"/>
      <c r="IH44" s="134"/>
      <c r="II44" s="134"/>
      <c r="IJ44" s="134"/>
      <c r="IK44" s="134"/>
      <c r="IL44" s="134"/>
      <c r="IM44" s="134"/>
      <c r="IN44" s="134"/>
      <c r="IO44" s="134"/>
      <c r="IP44" s="134"/>
      <c r="IQ44" s="134"/>
      <c r="IR44" s="134"/>
      <c r="IS44" s="134"/>
      <c r="IT44" s="134"/>
      <c r="IU44" s="134"/>
      <c r="IV44" s="134"/>
    </row>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4:B44"/>
  </mergeCells>
  <printOptions horizontalCentered="1"/>
  <pageMargins left="0.590277777777778" right="0.590277777777778" top="0.786805555555556" bottom="0.786805555555556" header="0.5" footer="0.5"/>
  <pageSetup paperSize="9" scale="99" fitToHeight="0" orientation="portrait" horizontalDpi="600"/>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95"/>
  <sheetViews>
    <sheetView showZeros="0" view="pageBreakPreview" zoomScale="85" zoomScaleNormal="100" zoomScaleSheetLayoutView="85" workbookViewId="0">
      <selection activeCell="D12" sqref="D12"/>
    </sheetView>
  </sheetViews>
  <sheetFormatPr defaultColWidth="8.875" defaultRowHeight="15.6"/>
  <cols>
    <col min="1" max="1" width="32.625" style="134" customWidth="1"/>
    <col min="2" max="2" width="12.625" style="134" customWidth="1"/>
    <col min="3" max="3" width="32.625" style="134" customWidth="1"/>
    <col min="4" max="4" width="12.625" style="134" customWidth="1"/>
    <col min="5" max="16384" width="8.875" style="134"/>
  </cols>
  <sheetData>
    <row r="1" s="127" customFormat="1" ht="24" customHeight="1" spans="1:2">
      <c r="A1" s="135" t="s">
        <v>59</v>
      </c>
      <c r="B1" s="136"/>
    </row>
    <row r="2" s="128" customFormat="1" ht="42" customHeight="1" spans="1:4">
      <c r="A2" s="137" t="s">
        <v>1508</v>
      </c>
      <c r="B2" s="137"/>
      <c r="C2" s="137"/>
      <c r="D2" s="137"/>
    </row>
    <row r="3" s="129" customFormat="1" ht="27" customHeight="1" spans="4:4">
      <c r="D3" s="138" t="s">
        <v>84</v>
      </c>
    </row>
    <row r="4" s="130" customFormat="1" ht="30" customHeight="1" spans="1:4">
      <c r="A4" s="139" t="s">
        <v>146</v>
      </c>
      <c r="B4" s="140" t="s">
        <v>86</v>
      </c>
      <c r="C4" s="141" t="s">
        <v>147</v>
      </c>
      <c r="D4" s="141" t="s">
        <v>86</v>
      </c>
    </row>
    <row r="5" s="131" customFormat="1" ht="24" customHeight="1" spans="1:4">
      <c r="A5" s="142" t="s">
        <v>1509</v>
      </c>
      <c r="B5" s="142"/>
      <c r="C5" s="142" t="s">
        <v>1510</v>
      </c>
      <c r="D5" s="142"/>
    </row>
    <row r="6" s="132" customFormat="1" ht="24" customHeight="1" spans="1:4">
      <c r="A6" s="142" t="s">
        <v>150</v>
      </c>
      <c r="B6" s="142">
        <f>B7+B15+B21+B29</f>
        <v>0</v>
      </c>
      <c r="C6" s="142" t="s">
        <v>151</v>
      </c>
      <c r="D6" s="142"/>
    </row>
    <row r="7" s="131" customFormat="1" ht="24" customHeight="1" spans="1:4">
      <c r="A7" s="143" t="s">
        <v>158</v>
      </c>
      <c r="B7" s="144"/>
      <c r="C7" s="143" t="s">
        <v>1511</v>
      </c>
      <c r="D7" s="144"/>
    </row>
    <row r="8" s="132" customFormat="1" ht="24" customHeight="1" spans="1:4">
      <c r="A8" s="145" t="s">
        <v>1512</v>
      </c>
      <c r="B8" s="144"/>
      <c r="C8" s="146" t="s">
        <v>1512</v>
      </c>
      <c r="D8" s="144"/>
    </row>
    <row r="9" s="131" customFormat="1" ht="24" customHeight="1" spans="1:4">
      <c r="A9" s="145" t="s">
        <v>1513</v>
      </c>
      <c r="B9" s="144"/>
      <c r="C9" s="146" t="s">
        <v>1513</v>
      </c>
      <c r="D9" s="144"/>
    </row>
    <row r="10" s="132" customFormat="1" ht="24" customHeight="1" spans="1:4">
      <c r="A10" s="145" t="s">
        <v>1514</v>
      </c>
      <c r="B10" s="144"/>
      <c r="C10" s="146" t="s">
        <v>1514</v>
      </c>
      <c r="D10" s="144"/>
    </row>
    <row r="11" s="131" customFormat="1" ht="24" customHeight="1" spans="1:4">
      <c r="A11" s="146" t="s">
        <v>1515</v>
      </c>
      <c r="B11" s="144"/>
      <c r="C11" s="146" t="s">
        <v>1516</v>
      </c>
      <c r="D11" s="144"/>
    </row>
    <row r="12" s="132" customFormat="1" ht="24" customHeight="1" spans="1:4">
      <c r="A12" s="146" t="s">
        <v>1516</v>
      </c>
      <c r="B12" s="144"/>
      <c r="C12" s="146" t="s">
        <v>1517</v>
      </c>
      <c r="D12" s="144"/>
    </row>
    <row r="13" s="131" customFormat="1" ht="24" customHeight="1" spans="1:4">
      <c r="A13" s="146" t="s">
        <v>1517</v>
      </c>
      <c r="B13" s="144"/>
      <c r="C13" s="143" t="s">
        <v>1518</v>
      </c>
      <c r="D13" s="144"/>
    </row>
    <row r="14" s="132" customFormat="1" ht="24" customHeight="1" spans="1:4">
      <c r="A14" s="146" t="s">
        <v>1519</v>
      </c>
      <c r="B14" s="144"/>
      <c r="C14" s="145" t="s">
        <v>1512</v>
      </c>
      <c r="D14" s="144"/>
    </row>
    <row r="15" s="131" customFormat="1" ht="24" customHeight="1" spans="1:4">
      <c r="A15" s="143" t="s">
        <v>1520</v>
      </c>
      <c r="B15" s="144"/>
      <c r="C15" s="145" t="s">
        <v>1513</v>
      </c>
      <c r="D15" s="144"/>
    </row>
    <row r="16" s="132" customFormat="1" ht="24" customHeight="1" spans="1:4">
      <c r="A16" s="146" t="s">
        <v>1512</v>
      </c>
      <c r="B16" s="144"/>
      <c r="C16" s="145" t="s">
        <v>1514</v>
      </c>
      <c r="D16" s="144"/>
    </row>
    <row r="17" s="131" customFormat="1" ht="24" customHeight="1" spans="1:4">
      <c r="A17" s="146" t="s">
        <v>1513</v>
      </c>
      <c r="B17" s="144"/>
      <c r="C17" s="146" t="s">
        <v>1515</v>
      </c>
      <c r="D17" s="144"/>
    </row>
    <row r="18" s="132" customFormat="1" ht="24" customHeight="1" spans="1:4">
      <c r="A18" s="146" t="s">
        <v>1514</v>
      </c>
      <c r="B18" s="144"/>
      <c r="C18" s="146" t="s">
        <v>1516</v>
      </c>
      <c r="D18" s="144"/>
    </row>
    <row r="19" s="131" customFormat="1" ht="24" customHeight="1" spans="1:4">
      <c r="A19" s="146" t="s">
        <v>1516</v>
      </c>
      <c r="B19" s="144"/>
      <c r="C19" s="146" t="s">
        <v>1517</v>
      </c>
      <c r="D19" s="144"/>
    </row>
    <row r="20" s="131" customFormat="1" ht="24" customHeight="1" spans="1:4">
      <c r="A20" s="146" t="s">
        <v>1517</v>
      </c>
      <c r="B20" s="144"/>
      <c r="C20" s="146" t="s">
        <v>1519</v>
      </c>
      <c r="D20" s="144"/>
    </row>
    <row r="21" s="132" customFormat="1" ht="24" customHeight="1" spans="1:4">
      <c r="A21" s="143" t="s">
        <v>1521</v>
      </c>
      <c r="B21" s="144"/>
      <c r="C21" s="143" t="s">
        <v>1522</v>
      </c>
      <c r="D21" s="144"/>
    </row>
    <row r="22" s="132" customFormat="1" ht="24" customHeight="1" spans="1:4">
      <c r="A22" s="145" t="s">
        <v>1512</v>
      </c>
      <c r="B22" s="144"/>
      <c r="C22" s="145" t="s">
        <v>1512</v>
      </c>
      <c r="D22" s="144"/>
    </row>
    <row r="23" s="132" customFormat="1" ht="24" customHeight="1" spans="1:4">
      <c r="A23" s="145" t="s">
        <v>1513</v>
      </c>
      <c r="B23" s="144"/>
      <c r="C23" s="145" t="s">
        <v>1513</v>
      </c>
      <c r="D23" s="144"/>
    </row>
    <row r="24" s="132" customFormat="1" ht="24" customHeight="1" spans="1:4">
      <c r="A24" s="145" t="s">
        <v>1514</v>
      </c>
      <c r="B24" s="144"/>
      <c r="C24" s="145" t="s">
        <v>1514</v>
      </c>
      <c r="D24" s="144"/>
    </row>
    <row r="25" s="132" customFormat="1" ht="24" customHeight="1" spans="1:4">
      <c r="A25" s="146" t="s">
        <v>1515</v>
      </c>
      <c r="B25" s="144"/>
      <c r="C25" s="146" t="s">
        <v>1515</v>
      </c>
      <c r="D25" s="144"/>
    </row>
    <row r="26" s="132" customFormat="1" ht="24" customHeight="1" spans="1:4">
      <c r="A26" s="146" t="s">
        <v>1516</v>
      </c>
      <c r="B26" s="144"/>
      <c r="C26" s="146" t="s">
        <v>1516</v>
      </c>
      <c r="D26" s="144"/>
    </row>
    <row r="27" s="132" customFormat="1" ht="24" customHeight="1" spans="1:4">
      <c r="A27" s="146" t="s">
        <v>1517</v>
      </c>
      <c r="B27" s="144"/>
      <c r="C27" s="146" t="s">
        <v>1517</v>
      </c>
      <c r="D27" s="144"/>
    </row>
    <row r="28" s="132" customFormat="1" ht="24" customHeight="1" spans="1:4">
      <c r="A28" s="146" t="s">
        <v>1519</v>
      </c>
      <c r="B28" s="144"/>
      <c r="C28" s="146" t="s">
        <v>1519</v>
      </c>
      <c r="D28" s="144"/>
    </row>
    <row r="29" s="132" customFormat="1" ht="24" customHeight="1" spans="1:4">
      <c r="A29" s="147" t="s">
        <v>1523</v>
      </c>
      <c r="B29" s="144">
        <f>SUM(B30:B36)</f>
        <v>0</v>
      </c>
      <c r="C29" s="143"/>
      <c r="D29" s="144"/>
    </row>
    <row r="30" s="132" customFormat="1" ht="24" customHeight="1" spans="1:4">
      <c r="A30" s="145" t="s">
        <v>1512</v>
      </c>
      <c r="B30" s="144"/>
      <c r="C30" s="145"/>
      <c r="D30" s="144"/>
    </row>
    <row r="31" s="132" customFormat="1" ht="24" customHeight="1" spans="1:4">
      <c r="A31" s="145" t="s">
        <v>1513</v>
      </c>
      <c r="B31" s="144"/>
      <c r="C31" s="145"/>
      <c r="D31" s="144"/>
    </row>
    <row r="32" s="132" customFormat="1" ht="24" customHeight="1" spans="1:4">
      <c r="A32" s="145" t="s">
        <v>1514</v>
      </c>
      <c r="B32" s="144"/>
      <c r="C32" s="145"/>
      <c r="D32" s="144"/>
    </row>
    <row r="33" s="132" customFormat="1" ht="24" customHeight="1" spans="1:4">
      <c r="A33" s="146" t="s">
        <v>1515</v>
      </c>
      <c r="B33" s="144"/>
      <c r="C33" s="145"/>
      <c r="D33" s="144"/>
    </row>
    <row r="34" s="132" customFormat="1" ht="24" customHeight="1" spans="1:4">
      <c r="A34" s="146" t="s">
        <v>1516</v>
      </c>
      <c r="B34" s="144"/>
      <c r="C34" s="145"/>
      <c r="D34" s="144"/>
    </row>
    <row r="35" s="132" customFormat="1" ht="24" customHeight="1" spans="1:4">
      <c r="A35" s="146" t="s">
        <v>1517</v>
      </c>
      <c r="B35" s="144"/>
      <c r="C35" s="145"/>
      <c r="D35" s="144"/>
    </row>
    <row r="36" s="132" customFormat="1" ht="24" customHeight="1" spans="1:4">
      <c r="A36" s="146" t="s">
        <v>1519</v>
      </c>
      <c r="B36" s="144"/>
      <c r="C36" s="145"/>
      <c r="D36" s="144"/>
    </row>
    <row r="37" s="132" customFormat="1" ht="24" customHeight="1" spans="1:4">
      <c r="A37" s="145"/>
      <c r="B37" s="144"/>
      <c r="C37" s="145"/>
      <c r="D37" s="144"/>
    </row>
    <row r="38" s="131" customFormat="1" ht="24" customHeight="1" spans="1:4">
      <c r="A38" s="148" t="s">
        <v>196</v>
      </c>
      <c r="B38" s="142">
        <f>B5+B6</f>
        <v>0</v>
      </c>
      <c r="C38" s="149" t="s">
        <v>197</v>
      </c>
      <c r="D38" s="142">
        <f>D5+D6</f>
        <v>0</v>
      </c>
    </row>
    <row r="39" s="131" customFormat="1" ht="24" customHeight="1" spans="1:4">
      <c r="A39" s="144"/>
      <c r="B39" s="144"/>
      <c r="C39" s="142" t="s">
        <v>1524</v>
      </c>
      <c r="D39" s="142">
        <f>SUM(D40:D46)</f>
        <v>0</v>
      </c>
    </row>
    <row r="40" s="131" customFormat="1" ht="24" customHeight="1" spans="1:4">
      <c r="A40" s="144"/>
      <c r="B40" s="144"/>
      <c r="C40" s="143" t="s">
        <v>1512</v>
      </c>
      <c r="D40" s="144"/>
    </row>
    <row r="41" s="131" customFormat="1" ht="24" customHeight="1" spans="1:16">
      <c r="A41" s="144"/>
      <c r="B41" s="144"/>
      <c r="C41" s="143" t="s">
        <v>1513</v>
      </c>
      <c r="D41" s="144"/>
      <c r="P41" s="151"/>
    </row>
    <row r="42" s="131" customFormat="1" ht="24" customHeight="1" spans="1:4">
      <c r="A42" s="144"/>
      <c r="B42" s="144"/>
      <c r="C42" s="143" t="s">
        <v>1514</v>
      </c>
      <c r="D42" s="144"/>
    </row>
    <row r="43" s="131" customFormat="1" ht="24" customHeight="1" spans="1:4">
      <c r="A43" s="144"/>
      <c r="B43" s="144"/>
      <c r="C43" s="143" t="s">
        <v>1515</v>
      </c>
      <c r="D43" s="144"/>
    </row>
    <row r="44" s="131" customFormat="1" ht="24" customHeight="1" spans="1:4">
      <c r="A44" s="144"/>
      <c r="B44" s="144"/>
      <c r="C44" s="143" t="s">
        <v>1516</v>
      </c>
      <c r="D44" s="144"/>
    </row>
    <row r="45" s="131" customFormat="1" ht="24" customHeight="1" spans="1:4">
      <c r="A45" s="144"/>
      <c r="B45" s="144"/>
      <c r="C45" s="143" t="s">
        <v>1517</v>
      </c>
      <c r="D45" s="144"/>
    </row>
    <row r="46" s="131" customFormat="1" ht="24" customHeight="1" spans="1:4">
      <c r="A46" s="144"/>
      <c r="B46" s="144"/>
      <c r="C46" s="143" t="s">
        <v>1519</v>
      </c>
      <c r="D46" s="144"/>
    </row>
    <row r="47" s="133" customFormat="1" ht="61" customHeight="1" spans="1:256">
      <c r="A47" s="150" t="s">
        <v>1528</v>
      </c>
      <c r="B47" s="150"/>
      <c r="C47" s="150"/>
      <c r="D47" s="150"/>
      <c r="HS47" s="134"/>
      <c r="HT47" s="134"/>
      <c r="HU47" s="134"/>
      <c r="HV47" s="134"/>
      <c r="HW47" s="134"/>
      <c r="HX47" s="134"/>
      <c r="HY47" s="134"/>
      <c r="HZ47" s="134"/>
      <c r="IA47" s="134"/>
      <c r="IB47" s="134"/>
      <c r="IC47" s="134"/>
      <c r="ID47" s="134"/>
      <c r="IE47" s="134"/>
      <c r="IF47" s="134"/>
      <c r="IG47" s="134"/>
      <c r="IH47" s="134"/>
      <c r="II47" s="134"/>
      <c r="IJ47" s="134"/>
      <c r="IK47" s="134"/>
      <c r="IL47" s="134"/>
      <c r="IM47" s="134"/>
      <c r="IN47" s="134"/>
      <c r="IO47" s="134"/>
      <c r="IP47" s="134"/>
      <c r="IQ47" s="134"/>
      <c r="IR47" s="134"/>
      <c r="IS47" s="134"/>
      <c r="IT47" s="134"/>
      <c r="IU47" s="134"/>
      <c r="IV47" s="134"/>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A47:D47"/>
  </mergeCells>
  <printOptions horizontalCentered="1"/>
  <pageMargins left="0.590277777777778" right="0.590277777777778" top="0.786805555555556" bottom="0.786805555555556" header="0.5" footer="0.5"/>
  <pageSetup paperSize="9" scale="93" fitToHeight="0" orientation="portrait" horizontalDpi="600"/>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9"/>
  <sheetViews>
    <sheetView view="pageBreakPreview" zoomScale="85" zoomScaleNormal="100" zoomScaleSheetLayoutView="85" workbookViewId="0">
      <pane ySplit="6" topLeftCell="A7" activePane="bottomLeft" state="frozen"/>
      <selection/>
      <selection pane="bottomLeft" activeCell="A2" sqref="A2:G2"/>
    </sheetView>
  </sheetViews>
  <sheetFormatPr defaultColWidth="9" defaultRowHeight="14.4" outlineLevelCol="6"/>
  <cols>
    <col min="1" max="1" width="26.3" style="78" customWidth="1"/>
    <col min="2" max="2" width="13.3" style="78" customWidth="1"/>
    <col min="3" max="4" width="11.9" style="78" customWidth="1"/>
    <col min="5" max="5" width="13.3" style="78" customWidth="1"/>
    <col min="6" max="7" width="11.9" style="78" customWidth="1"/>
    <col min="8" max="16384" width="9" style="78"/>
  </cols>
  <sheetData>
    <row r="1" s="75" customFormat="1" ht="24" customHeight="1" spans="1:1">
      <c r="A1" s="123" t="s">
        <v>1529</v>
      </c>
    </row>
    <row r="2" s="76" customFormat="1" ht="42" customHeight="1" spans="1:7">
      <c r="A2" s="116" t="s">
        <v>1530</v>
      </c>
      <c r="B2" s="116"/>
      <c r="C2" s="116"/>
      <c r="D2" s="116"/>
      <c r="E2" s="116"/>
      <c r="F2" s="116"/>
      <c r="G2" s="116"/>
    </row>
    <row r="3" s="77" customFormat="1" ht="27" customHeight="1" spans="1:7">
      <c r="A3" s="81"/>
      <c r="B3" s="81"/>
      <c r="G3" s="81" t="s">
        <v>84</v>
      </c>
    </row>
    <row r="4" s="78" customFormat="1" ht="26.1" customHeight="1" spans="1:7">
      <c r="A4" s="61" t="s">
        <v>1531</v>
      </c>
      <c r="B4" s="61" t="s">
        <v>1532</v>
      </c>
      <c r="C4" s="61"/>
      <c r="D4" s="61"/>
      <c r="E4" s="61" t="s">
        <v>1533</v>
      </c>
      <c r="F4" s="61"/>
      <c r="G4" s="61"/>
    </row>
    <row r="5" s="78" customFormat="1" ht="24" customHeight="1" spans="1:7">
      <c r="A5" s="61"/>
      <c r="B5" s="61" t="s">
        <v>114</v>
      </c>
      <c r="C5" s="61" t="s">
        <v>1534</v>
      </c>
      <c r="D5" s="61" t="s">
        <v>1535</v>
      </c>
      <c r="E5" s="61" t="s">
        <v>114</v>
      </c>
      <c r="F5" s="61" t="s">
        <v>1534</v>
      </c>
      <c r="G5" s="61" t="s">
        <v>1535</v>
      </c>
    </row>
    <row r="6" s="78" customFormat="1" ht="24" customHeight="1" spans="1:7">
      <c r="A6" s="61" t="s">
        <v>1536</v>
      </c>
      <c r="B6" s="61" t="s">
        <v>1537</v>
      </c>
      <c r="C6" s="61" t="s">
        <v>1538</v>
      </c>
      <c r="D6" s="61" t="s">
        <v>1539</v>
      </c>
      <c r="E6" s="61" t="s">
        <v>1540</v>
      </c>
      <c r="F6" s="61" t="s">
        <v>1541</v>
      </c>
      <c r="G6" s="61" t="s">
        <v>1542</v>
      </c>
    </row>
    <row r="7" s="79" customFormat="1" ht="24" customHeight="1" spans="1:7">
      <c r="A7" s="60" t="s">
        <v>1543</v>
      </c>
      <c r="B7" s="121"/>
      <c r="C7" s="121"/>
      <c r="D7" s="121"/>
      <c r="E7" s="124"/>
      <c r="F7" s="124"/>
      <c r="G7" s="124"/>
    </row>
    <row r="8" s="79" customFormat="1" ht="24" customHeight="1" spans="1:7">
      <c r="A8" s="60" t="s">
        <v>1544</v>
      </c>
      <c r="B8" s="121">
        <f>C8+D8</f>
        <v>19044</v>
      </c>
      <c r="C8" s="124">
        <v>18900</v>
      </c>
      <c r="D8" s="124">
        <v>144</v>
      </c>
      <c r="E8" s="124">
        <f>F8+G8</f>
        <v>16191</v>
      </c>
      <c r="F8" s="124">
        <v>16127</v>
      </c>
      <c r="G8" s="124">
        <v>64</v>
      </c>
    </row>
    <row r="9" s="79" customFormat="1" ht="30" customHeight="1" spans="1:7">
      <c r="A9" s="60" t="s">
        <v>1545</v>
      </c>
      <c r="B9" s="121"/>
      <c r="C9" s="124"/>
      <c r="D9" s="124"/>
      <c r="E9" s="124"/>
      <c r="F9" s="124"/>
      <c r="G9" s="124"/>
    </row>
    <row r="10" s="78" customFormat="1" ht="24" customHeight="1" spans="1:7">
      <c r="A10" s="63" t="s">
        <v>1546</v>
      </c>
      <c r="B10" s="119"/>
      <c r="C10" s="125"/>
      <c r="D10" s="125"/>
      <c r="E10" s="125"/>
      <c r="F10" s="125"/>
      <c r="G10" s="125"/>
    </row>
    <row r="11" s="78" customFormat="1" ht="24" customHeight="1" spans="1:7">
      <c r="A11" s="63" t="s">
        <v>1547</v>
      </c>
      <c r="B11" s="119"/>
      <c r="C11" s="125"/>
      <c r="D11" s="125"/>
      <c r="E11" s="125"/>
      <c r="F11" s="125"/>
      <c r="G11" s="125"/>
    </row>
    <row r="12" s="78" customFormat="1" ht="24" customHeight="1" spans="1:7">
      <c r="A12" s="61" t="s">
        <v>189</v>
      </c>
      <c r="B12" s="119"/>
      <c r="C12" s="125"/>
      <c r="D12" s="125"/>
      <c r="E12" s="125"/>
      <c r="F12" s="125"/>
      <c r="G12" s="125"/>
    </row>
    <row r="13" s="78" customFormat="1" ht="24" customHeight="1" spans="1:7">
      <c r="A13" s="61" t="s">
        <v>189</v>
      </c>
      <c r="B13" s="119"/>
      <c r="C13" s="125"/>
      <c r="D13" s="125"/>
      <c r="E13" s="125"/>
      <c r="F13" s="125"/>
      <c r="G13" s="125"/>
    </row>
    <row r="14" s="78" customFormat="1" ht="24" customHeight="1" spans="1:7">
      <c r="A14" s="61" t="s">
        <v>189</v>
      </c>
      <c r="B14" s="119"/>
      <c r="C14" s="125"/>
      <c r="D14" s="125"/>
      <c r="E14" s="125"/>
      <c r="F14" s="125"/>
      <c r="G14" s="125"/>
    </row>
    <row r="15" s="78" customFormat="1" ht="24" customHeight="1" spans="1:7">
      <c r="A15" s="63"/>
      <c r="B15" s="119"/>
      <c r="C15" s="125"/>
      <c r="D15" s="125"/>
      <c r="E15" s="125"/>
      <c r="F15" s="125"/>
      <c r="G15" s="125"/>
    </row>
    <row r="16" s="78" customFormat="1" ht="24" customHeight="1" spans="1:7">
      <c r="A16" s="61"/>
      <c r="B16" s="120"/>
      <c r="C16" s="126"/>
      <c r="D16" s="126"/>
      <c r="E16" s="126"/>
      <c r="F16" s="126"/>
      <c r="G16" s="126"/>
    </row>
    <row r="17" s="78" customFormat="1" ht="44" customHeight="1" spans="1:7">
      <c r="A17" s="84" t="s">
        <v>1548</v>
      </c>
      <c r="B17" s="84"/>
      <c r="C17" s="84"/>
      <c r="D17" s="84"/>
      <c r="E17" s="84"/>
      <c r="F17" s="84"/>
      <c r="G17" s="84"/>
    </row>
    <row r="18" s="78" customFormat="1" ht="24" customHeight="1"/>
    <row r="19" s="78" customFormat="1" ht="24" customHeight="1"/>
    <row r="20" s="78" customFormat="1" ht="24" customHeight="1"/>
    <row r="21" s="78" customFormat="1" ht="24" customHeight="1"/>
    <row r="22" s="78" customFormat="1" ht="24" customHeight="1"/>
    <row r="23" s="78" customFormat="1" ht="24" customHeight="1"/>
    <row r="24" s="78" customFormat="1" ht="24" customHeight="1"/>
    <row r="25" s="78" customFormat="1" ht="24" customHeight="1"/>
    <row r="26" s="78" customFormat="1" ht="24" customHeight="1"/>
    <row r="27" s="78" customFormat="1" ht="24" customHeight="1"/>
    <row r="28" s="78" customFormat="1" ht="24" customHeight="1"/>
    <row r="29" s="78" customFormat="1" ht="24" customHeight="1"/>
    <row r="30" s="78" customFormat="1" ht="24" customHeight="1"/>
    <row r="31" s="78" customFormat="1" ht="24" customHeight="1"/>
    <row r="32" s="78" customFormat="1" ht="24" customHeight="1"/>
    <row r="33" s="78" customFormat="1" ht="24" customHeight="1"/>
    <row r="34" s="78" customFormat="1" ht="24" customHeight="1"/>
    <row r="35" s="78" customFormat="1" ht="24" customHeight="1"/>
    <row r="36" s="78" customFormat="1" ht="24" customHeight="1"/>
    <row r="37" s="78" customFormat="1" ht="24" customHeight="1"/>
    <row r="38" s="78" customFormat="1" ht="24" customHeight="1"/>
    <row r="39" s="78" customFormat="1" ht="24" customHeight="1"/>
    <row r="40" s="78" customFormat="1" ht="24" customHeight="1"/>
    <row r="41" s="78" customFormat="1" ht="24" customHeight="1"/>
    <row r="42" s="78" customFormat="1" ht="24" customHeight="1"/>
    <row r="43" s="78" customFormat="1" ht="24" customHeight="1"/>
    <row r="44" s="78" customFormat="1" ht="24" customHeight="1"/>
    <row r="45" s="78" customFormat="1" ht="24" customHeight="1"/>
    <row r="46" s="78" customFormat="1" ht="24" customHeight="1"/>
    <row r="47" s="78" customFormat="1" ht="24" customHeight="1"/>
    <row r="48" s="78" customFormat="1" ht="24" customHeight="1"/>
    <row r="49" s="78" customFormat="1" ht="24" customHeight="1"/>
    <row r="50" s="78" customFormat="1" ht="24" customHeight="1"/>
    <row r="51" s="78" customFormat="1" ht="24" customHeight="1"/>
    <row r="52" s="78" customFormat="1" ht="24" customHeight="1"/>
    <row r="53" s="78" customFormat="1" ht="24" customHeight="1"/>
    <row r="54" s="78" customFormat="1" ht="24" customHeight="1"/>
    <row r="55" s="78" customFormat="1" ht="24" customHeight="1"/>
    <row r="56" s="78" customFormat="1" ht="24" customHeight="1"/>
    <row r="57" s="78" customFormat="1" ht="24" customHeight="1"/>
    <row r="58" s="78" customFormat="1" ht="24" customHeight="1"/>
    <row r="59" s="78" customFormat="1" ht="24" customHeight="1"/>
    <row r="60" s="78" customFormat="1" ht="24" customHeight="1"/>
    <row r="61" s="78" customFormat="1" ht="24" customHeight="1"/>
    <row r="62" s="78" customFormat="1" ht="24" customHeight="1"/>
    <row r="63" s="78" customFormat="1" ht="24" customHeight="1"/>
    <row r="64" s="78" customFormat="1" ht="24" customHeight="1"/>
    <row r="65" s="78" customFormat="1" ht="24" customHeight="1"/>
    <row r="66" s="78" customFormat="1" ht="24" customHeight="1"/>
    <row r="67" s="78" customFormat="1" ht="24" customHeight="1"/>
    <row r="68" s="78" customFormat="1" ht="24" customHeight="1"/>
    <row r="69" s="78" customFormat="1" ht="24" customHeight="1"/>
    <row r="70" s="78" customFormat="1" ht="24" customHeight="1"/>
    <row r="71" s="78" customFormat="1" ht="24" customHeight="1"/>
    <row r="72" s="78" customFormat="1" ht="24" customHeight="1"/>
    <row r="73" s="78" customFormat="1" ht="24" customHeight="1"/>
    <row r="74" s="78" customFormat="1" ht="24" customHeight="1"/>
    <row r="75" s="78" customFormat="1" ht="24" customHeight="1"/>
    <row r="76" s="78" customFormat="1" ht="24" customHeight="1"/>
    <row r="77" s="78" customFormat="1" ht="24" customHeight="1"/>
    <row r="78" s="78" customFormat="1" ht="24" customHeight="1"/>
    <row r="79" s="78" customFormat="1" ht="24" customHeight="1"/>
    <row r="80" s="78" customFormat="1" ht="24" customHeight="1"/>
    <row r="81" s="78" customFormat="1" ht="24" customHeight="1"/>
    <row r="82" s="78" customFormat="1" ht="24" customHeight="1"/>
    <row r="83" s="78" customFormat="1" ht="24" customHeight="1"/>
    <row r="84" s="78" customFormat="1" ht="24" customHeight="1"/>
    <row r="85" s="78" customFormat="1" ht="24" customHeight="1"/>
    <row r="86" s="78" customFormat="1" ht="24" customHeight="1"/>
    <row r="87" s="78" customFormat="1" ht="24" customHeight="1"/>
    <row r="88" s="78" customFormat="1" ht="24" customHeight="1"/>
    <row r="89" s="78" customFormat="1" ht="24" customHeight="1"/>
    <row r="90" s="78" customFormat="1" ht="24" customHeight="1"/>
    <row r="91" s="78" customFormat="1" ht="24" customHeight="1"/>
    <row r="92" s="78" customFormat="1" ht="24" customHeight="1"/>
    <row r="93" s="78" customFormat="1" ht="24" customHeight="1"/>
    <row r="94" s="78" customFormat="1" ht="24" customHeight="1"/>
    <row r="95" s="78" customFormat="1" ht="24" customHeight="1"/>
    <row r="96" s="78" customFormat="1" ht="24" customHeight="1"/>
    <row r="97" s="78" customFormat="1" ht="24" customHeight="1"/>
    <row r="98" s="78" customFormat="1" ht="24" customHeight="1"/>
    <row r="99" s="78" customFormat="1" ht="24" customHeight="1"/>
  </sheetData>
  <mergeCells count="5">
    <mergeCell ref="A2:G2"/>
    <mergeCell ref="B4:D4"/>
    <mergeCell ref="E4:G4"/>
    <mergeCell ref="A17:G17"/>
    <mergeCell ref="A4:A5"/>
  </mergeCells>
  <printOptions horizontalCentered="1"/>
  <pageMargins left="0.590277777777778" right="0.590277777777778" top="0.786805555555556" bottom="0.786805555555556" header="0.5" footer="0.5"/>
  <pageSetup paperSize="9" scale="84" fitToHeight="0" orientation="portrait" horizontalDpi="600"/>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view="pageBreakPreview" zoomScaleNormal="100" zoomScaleSheetLayoutView="100" workbookViewId="0">
      <selection activeCell="A2" sqref="A2:C2"/>
    </sheetView>
  </sheetViews>
  <sheetFormatPr defaultColWidth="9" defaultRowHeight="14.4" outlineLevelCol="6"/>
  <cols>
    <col min="1" max="1" width="47.4" style="78" customWidth="1"/>
    <col min="2" max="3" width="16.9" style="78" customWidth="1"/>
    <col min="4" max="16384" width="9" style="78"/>
  </cols>
  <sheetData>
    <row r="1" s="75" customFormat="1" ht="24" customHeight="1" spans="1:1">
      <c r="A1" s="80" t="s">
        <v>64</v>
      </c>
    </row>
    <row r="2" s="76" customFormat="1" ht="42" customHeight="1" spans="1:3">
      <c r="A2" s="116" t="s">
        <v>63</v>
      </c>
      <c r="B2" s="116"/>
      <c r="C2" s="116"/>
    </row>
    <row r="3" s="77" customFormat="1" ht="27" customHeight="1" spans="1:3">
      <c r="A3" s="81"/>
      <c r="B3" s="81"/>
      <c r="C3" s="81" t="s">
        <v>84</v>
      </c>
    </row>
    <row r="4" s="78" customFormat="1" ht="36" customHeight="1" spans="1:3">
      <c r="A4" s="61" t="s">
        <v>1549</v>
      </c>
      <c r="B4" s="61" t="s">
        <v>86</v>
      </c>
      <c r="C4" s="61" t="s">
        <v>1425</v>
      </c>
    </row>
    <row r="5" s="78" customFormat="1" ht="24" customHeight="1" spans="1:3">
      <c r="A5" s="60" t="s">
        <v>1550</v>
      </c>
      <c r="B5" s="121">
        <v>16127</v>
      </c>
      <c r="C5" s="121">
        <v>16127</v>
      </c>
    </row>
    <row r="6" s="78" customFormat="1" ht="24" customHeight="1" spans="1:3">
      <c r="A6" s="60" t="s">
        <v>1551</v>
      </c>
      <c r="B6" s="121">
        <v>18900</v>
      </c>
      <c r="C6" s="121">
        <v>18900</v>
      </c>
    </row>
    <row r="7" s="78" customFormat="1" ht="24" customHeight="1" spans="1:3">
      <c r="A7" s="60" t="s">
        <v>1552</v>
      </c>
      <c r="B7" s="121"/>
      <c r="C7" s="121"/>
    </row>
    <row r="8" s="78" customFormat="1" ht="24" customHeight="1" spans="1:3">
      <c r="A8" s="63" t="s">
        <v>1553</v>
      </c>
      <c r="B8" s="119"/>
      <c r="C8" s="119"/>
    </row>
    <row r="9" s="78" customFormat="1" ht="24" customHeight="1" spans="1:3">
      <c r="A9" s="63" t="s">
        <v>1554</v>
      </c>
      <c r="B9" s="119">
        <v>1500</v>
      </c>
      <c r="C9" s="119">
        <v>1500</v>
      </c>
    </row>
    <row r="10" s="78" customFormat="1" ht="24" customHeight="1" spans="1:3">
      <c r="A10" s="60" t="s">
        <v>1555</v>
      </c>
      <c r="B10" s="121">
        <v>1500</v>
      </c>
      <c r="C10" s="121">
        <v>1500</v>
      </c>
    </row>
    <row r="11" s="78" customFormat="1" ht="24" customHeight="1" spans="1:3">
      <c r="A11" s="60" t="s">
        <v>1556</v>
      </c>
      <c r="B11" s="121">
        <v>16127</v>
      </c>
      <c r="C11" s="121">
        <v>16127</v>
      </c>
    </row>
    <row r="12" s="78" customFormat="1" ht="24" customHeight="1" spans="1:3">
      <c r="A12" s="60" t="s">
        <v>1557</v>
      </c>
      <c r="B12" s="121"/>
      <c r="C12" s="121"/>
    </row>
    <row r="13" s="78" customFormat="1" ht="24" customHeight="1" spans="1:3">
      <c r="A13" s="60" t="s">
        <v>1558</v>
      </c>
      <c r="B13" s="122"/>
      <c r="C13" s="122"/>
    </row>
    <row r="14" s="78" customFormat="1" ht="24" customHeight="1" spans="1:3">
      <c r="A14" s="60" t="s">
        <v>1559</v>
      </c>
      <c r="B14" s="83">
        <v>18900</v>
      </c>
      <c r="C14" s="83"/>
    </row>
    <row r="15" s="78" customFormat="1" ht="55" customHeight="1" spans="1:7">
      <c r="A15" s="84" t="s">
        <v>1560</v>
      </c>
      <c r="B15" s="84"/>
      <c r="C15" s="84"/>
      <c r="D15" s="115"/>
      <c r="E15" s="115"/>
      <c r="F15" s="115"/>
      <c r="G15" s="115"/>
    </row>
    <row r="16" s="78" customFormat="1" ht="24" customHeight="1"/>
    <row r="17" s="78" customFormat="1" ht="24" customHeight="1"/>
    <row r="18" s="78" customFormat="1" ht="24" customHeight="1"/>
    <row r="19" s="78" customFormat="1" ht="24" customHeight="1"/>
    <row r="20" s="78" customFormat="1" ht="24" customHeight="1"/>
    <row r="21" s="78" customFormat="1" ht="24" customHeight="1"/>
    <row r="22" s="78" customFormat="1" ht="24" customHeight="1"/>
    <row r="23" s="78" customFormat="1" ht="24" customHeight="1"/>
    <row r="24" s="78" customFormat="1" ht="24" customHeight="1"/>
    <row r="25" s="78" customFormat="1" ht="24" customHeight="1"/>
    <row r="26" s="78" customFormat="1" ht="24" customHeight="1"/>
    <row r="27" s="78" customFormat="1" ht="24" customHeight="1"/>
    <row r="28" s="78" customFormat="1" ht="24" customHeight="1"/>
    <row r="29" s="78" customFormat="1" ht="24" customHeight="1"/>
    <row r="30" s="78" customFormat="1" ht="24" customHeight="1"/>
    <row r="31" s="78" customFormat="1" ht="24" customHeight="1"/>
    <row r="32" s="78" customFormat="1" ht="24" customHeight="1"/>
    <row r="33" s="78" customFormat="1" ht="24" customHeight="1"/>
    <row r="34" s="78" customFormat="1" ht="24" customHeight="1"/>
    <row r="35" s="78" customFormat="1" ht="24" customHeight="1"/>
    <row r="36" s="78" customFormat="1" ht="24" customHeight="1"/>
    <row r="37" s="78" customFormat="1" ht="24" customHeight="1"/>
    <row r="38" s="78" customFormat="1" ht="24" customHeight="1"/>
    <row r="39" s="78" customFormat="1" ht="24" customHeight="1"/>
    <row r="40" s="78" customFormat="1" ht="24" customHeight="1"/>
    <row r="41" s="78" customFormat="1" ht="24" customHeight="1"/>
    <row r="42" s="78" customFormat="1" ht="24" customHeight="1"/>
    <row r="43" s="78" customFormat="1" ht="24" customHeight="1"/>
    <row r="44" s="78" customFormat="1" ht="24" customHeight="1"/>
    <row r="45" s="78" customFormat="1" ht="24" customHeight="1"/>
    <row r="46" s="78" customFormat="1" ht="24" customHeight="1"/>
    <row r="47" s="78" customFormat="1" ht="24" customHeight="1"/>
    <row r="48" s="78" customFormat="1" ht="24" customHeight="1"/>
    <row r="49" s="78" customFormat="1" ht="24" customHeight="1"/>
    <row r="50" s="78" customFormat="1" ht="24" customHeight="1"/>
    <row r="51" s="78" customFormat="1" ht="24" customHeight="1"/>
    <row r="52" s="78" customFormat="1" ht="24" customHeight="1"/>
    <row r="53" s="78" customFormat="1" ht="24" customHeight="1"/>
    <row r="54" s="78" customFormat="1" ht="24" customHeight="1"/>
    <row r="55" s="78" customFormat="1" ht="24" customHeight="1"/>
    <row r="56" s="78" customFormat="1" ht="24" customHeight="1"/>
    <row r="57" s="78" customFormat="1" ht="24" customHeight="1"/>
    <row r="58" s="78" customFormat="1" ht="24" customHeight="1"/>
    <row r="59" s="78" customFormat="1" ht="24" customHeight="1"/>
    <row r="60" s="78" customFormat="1" ht="24" customHeight="1"/>
    <row r="61" s="78" customFormat="1" ht="24" customHeight="1"/>
    <row r="62" s="78" customFormat="1" ht="24" customHeight="1"/>
    <row r="63" s="78" customFormat="1" ht="24" customHeight="1"/>
    <row r="64" s="78" customFormat="1" ht="24" customHeight="1"/>
    <row r="65" s="78" customFormat="1" ht="24" customHeight="1"/>
    <row r="66" s="78" customFormat="1" ht="24" customHeight="1"/>
    <row r="67" s="78" customFormat="1" ht="24" customHeight="1"/>
    <row r="68" s="78" customFormat="1" ht="24" customHeight="1"/>
    <row r="69" s="78" customFormat="1" ht="24" customHeight="1"/>
    <row r="70" s="78" customFormat="1" ht="24" customHeight="1"/>
    <row r="71" s="78" customFormat="1" ht="24" customHeight="1"/>
    <row r="72" s="78" customFormat="1" ht="24" customHeight="1"/>
    <row r="73" s="78" customFormat="1" ht="24" customHeight="1"/>
    <row r="74" s="78" customFormat="1" ht="24" customHeight="1"/>
    <row r="75" s="78" customFormat="1" ht="24" customHeight="1"/>
    <row r="76" s="78" customFormat="1" ht="24" customHeight="1"/>
    <row r="77" s="78" customFormat="1" ht="24" customHeight="1"/>
    <row r="78" s="78" customFormat="1" ht="24" customHeight="1"/>
    <row r="79" s="78" customFormat="1" ht="24" customHeight="1"/>
    <row r="80" s="78" customFormat="1" ht="24" customHeight="1"/>
    <row r="81" s="78" customFormat="1" ht="24" customHeight="1"/>
    <row r="82" s="78" customFormat="1" ht="24" customHeight="1"/>
    <row r="83" s="78" customFormat="1" ht="24" customHeight="1"/>
    <row r="84" s="78" customFormat="1" ht="24" customHeight="1"/>
    <row r="85" s="78" customFormat="1" ht="24" customHeight="1"/>
    <row r="86" s="78" customFormat="1" ht="24" customHeight="1"/>
    <row r="87" s="78" customFormat="1" ht="24" customHeight="1"/>
    <row r="88" s="78" customFormat="1" ht="24" customHeight="1"/>
    <row r="89" s="78" customFormat="1" ht="24" customHeight="1"/>
    <row r="90" s="78" customFormat="1" ht="24" customHeight="1"/>
    <row r="91" s="78" customFormat="1" ht="24" customHeight="1"/>
    <row r="92" s="78" customFormat="1" ht="24" customHeight="1"/>
    <row r="93" s="78" customFormat="1" ht="24" customHeight="1"/>
    <row r="94" s="78" customFormat="1" ht="24" customHeight="1"/>
    <row r="95" s="78" customFormat="1" ht="24" customHeight="1"/>
  </sheetData>
  <mergeCells count="2">
    <mergeCell ref="A2:C2"/>
    <mergeCell ref="A15:C15"/>
  </mergeCells>
  <printOptions horizontalCentered="1"/>
  <pageMargins left="0.590277777777778" right="0.590277777777778" top="0.786805555555556" bottom="0.786805555555556" header="0.5" footer="0.5"/>
  <pageSetup paperSize="9" orientation="portrait" horizontalDpi="600"/>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view="pageBreakPreview" zoomScaleNormal="100" zoomScaleSheetLayoutView="100" workbookViewId="0">
      <selection activeCell="A6" sqref="A6"/>
    </sheetView>
  </sheetViews>
  <sheetFormatPr defaultColWidth="9" defaultRowHeight="14.4" outlineLevelCol="6"/>
  <cols>
    <col min="1" max="1" width="48.5" style="78" customWidth="1"/>
    <col min="2" max="3" width="16" style="78" customWidth="1"/>
    <col min="4" max="16384" width="9" style="78"/>
  </cols>
  <sheetData>
    <row r="1" s="75" customFormat="1" ht="24" customHeight="1" spans="1:1">
      <c r="A1" s="80" t="s">
        <v>66</v>
      </c>
    </row>
    <row r="2" s="76" customFormat="1" ht="42" customHeight="1" spans="1:3">
      <c r="A2" s="116" t="s">
        <v>65</v>
      </c>
      <c r="B2" s="116"/>
      <c r="C2" s="116"/>
    </row>
    <row r="3" s="77" customFormat="1" ht="27" customHeight="1" spans="1:3">
      <c r="A3" s="81"/>
      <c r="B3" s="81"/>
      <c r="C3" s="81" t="s">
        <v>84</v>
      </c>
    </row>
    <row r="4" s="78" customFormat="1" ht="36" customHeight="1" spans="1:3">
      <c r="A4" s="61" t="s">
        <v>1549</v>
      </c>
      <c r="B4" s="61" t="s">
        <v>86</v>
      </c>
      <c r="C4" s="61" t="s">
        <v>1425</v>
      </c>
    </row>
    <row r="5" s="78" customFormat="1" ht="24" customHeight="1" spans="1:3">
      <c r="A5" s="63" t="s">
        <v>1561</v>
      </c>
      <c r="B5" s="119">
        <v>104</v>
      </c>
      <c r="C5" s="119">
        <v>104</v>
      </c>
    </row>
    <row r="6" s="78" customFormat="1" ht="24" customHeight="1" spans="1:3">
      <c r="A6" s="63" t="s">
        <v>1562</v>
      </c>
      <c r="B6" s="119">
        <v>144</v>
      </c>
      <c r="C6" s="119">
        <v>144</v>
      </c>
    </row>
    <row r="7" s="78" customFormat="1" ht="24" customHeight="1" spans="1:3">
      <c r="A7" s="63" t="s">
        <v>1563</v>
      </c>
      <c r="B7" s="119">
        <v>0</v>
      </c>
      <c r="C7" s="119">
        <v>0</v>
      </c>
    </row>
    <row r="8" s="78" customFormat="1" ht="24" customHeight="1" spans="1:3">
      <c r="A8" s="63" t="s">
        <v>1564</v>
      </c>
      <c r="B8" s="119">
        <v>40</v>
      </c>
      <c r="C8" s="119">
        <v>40</v>
      </c>
    </row>
    <row r="9" s="78" customFormat="1" ht="24" customHeight="1" spans="1:3">
      <c r="A9" s="63" t="s">
        <v>1565</v>
      </c>
      <c r="B9" s="119">
        <v>64</v>
      </c>
      <c r="C9" s="119">
        <v>64</v>
      </c>
    </row>
    <row r="10" s="78" customFormat="1" ht="24" customHeight="1" spans="1:3">
      <c r="A10" s="63" t="s">
        <v>1566</v>
      </c>
      <c r="B10" s="119"/>
      <c r="C10" s="119"/>
    </row>
    <row r="11" s="78" customFormat="1" ht="24" customHeight="1" spans="1:3">
      <c r="A11" s="63" t="s">
        <v>1567</v>
      </c>
      <c r="B11" s="120"/>
      <c r="C11" s="120"/>
    </row>
    <row r="12" s="78" customFormat="1" ht="24" customHeight="1" spans="1:3">
      <c r="A12" s="63" t="s">
        <v>1568</v>
      </c>
      <c r="B12" s="62">
        <v>144</v>
      </c>
      <c r="C12" s="62"/>
    </row>
    <row r="13" s="78" customFormat="1" ht="68" customHeight="1" spans="1:7">
      <c r="A13" s="84" t="s">
        <v>1569</v>
      </c>
      <c r="B13" s="84"/>
      <c r="C13" s="84"/>
      <c r="D13" s="115"/>
      <c r="E13" s="115"/>
      <c r="F13" s="115"/>
      <c r="G13" s="115"/>
    </row>
    <row r="14" s="78" customFormat="1" ht="24" customHeight="1"/>
    <row r="15" s="78" customFormat="1" ht="24" customHeight="1"/>
    <row r="16" s="78" customFormat="1" ht="24" customHeight="1"/>
    <row r="17" s="78" customFormat="1" ht="24" customHeight="1"/>
    <row r="18" s="78" customFormat="1" ht="24" customHeight="1"/>
    <row r="19" s="78" customFormat="1" ht="24" customHeight="1"/>
    <row r="20" s="78" customFormat="1" ht="24" customHeight="1"/>
    <row r="21" s="78" customFormat="1" ht="24" customHeight="1"/>
    <row r="22" s="78" customFormat="1" ht="24" customHeight="1"/>
    <row r="23" s="78" customFormat="1" ht="24" customHeight="1"/>
    <row r="24" s="78" customFormat="1" ht="24" customHeight="1"/>
    <row r="25" s="78" customFormat="1" ht="24" customHeight="1"/>
    <row r="26" s="78" customFormat="1" ht="24" customHeight="1"/>
    <row r="27" s="78" customFormat="1" ht="24" customHeight="1"/>
    <row r="28" s="78" customFormat="1" ht="24" customHeight="1"/>
    <row r="29" s="78" customFormat="1" ht="24" customHeight="1"/>
    <row r="30" s="78" customFormat="1" ht="24" customHeight="1"/>
    <row r="31" s="78" customFormat="1" ht="24" customHeight="1"/>
    <row r="32" s="78" customFormat="1" ht="24" customHeight="1"/>
    <row r="33" s="78" customFormat="1" ht="24" customHeight="1"/>
    <row r="34" s="78" customFormat="1" ht="24" customHeight="1"/>
    <row r="35" s="78" customFormat="1" ht="24" customHeight="1"/>
    <row r="36" s="78" customFormat="1" ht="24" customHeight="1"/>
    <row r="37" s="78" customFormat="1" ht="24" customHeight="1"/>
    <row r="38" s="78" customFormat="1" ht="24" customHeight="1"/>
    <row r="39" s="78" customFormat="1" ht="24" customHeight="1"/>
    <row r="40" s="78" customFormat="1" ht="24" customHeight="1"/>
    <row r="41" s="78" customFormat="1" ht="24" customHeight="1"/>
    <row r="42" s="78" customFormat="1" ht="24" customHeight="1"/>
    <row r="43" s="78" customFormat="1" ht="24" customHeight="1"/>
    <row r="44" s="78" customFormat="1" ht="24" customHeight="1"/>
    <row r="45" s="78" customFormat="1" ht="24" customHeight="1"/>
    <row r="46" s="78" customFormat="1" ht="24" customHeight="1"/>
    <row r="47" s="78" customFormat="1" ht="24" customHeight="1"/>
    <row r="48" s="78" customFormat="1" ht="24" customHeight="1"/>
    <row r="49" s="78" customFormat="1" ht="24" customHeight="1"/>
    <row r="50" s="78" customFormat="1" ht="24" customHeight="1"/>
    <row r="51" s="78" customFormat="1" ht="24" customHeight="1"/>
    <row r="52" s="78" customFormat="1" ht="24" customHeight="1"/>
    <row r="53" s="78" customFormat="1" ht="24" customHeight="1"/>
    <row r="54" s="78" customFormat="1" ht="24" customHeight="1"/>
    <row r="55" s="78" customFormat="1" ht="24" customHeight="1"/>
    <row r="56" s="78" customFormat="1" ht="24" customHeight="1"/>
    <row r="57" s="78" customFormat="1" ht="24" customHeight="1"/>
    <row r="58" s="78" customFormat="1" ht="24" customHeight="1"/>
    <row r="59" s="78" customFormat="1" ht="24" customHeight="1"/>
    <row r="60" s="78" customFormat="1" ht="24" customHeight="1"/>
    <row r="61" s="78" customFormat="1" ht="24" customHeight="1"/>
    <row r="62" s="78" customFormat="1" ht="24" customHeight="1"/>
    <row r="63" s="78" customFormat="1" ht="24" customHeight="1"/>
    <row r="64" s="78" customFormat="1" ht="24" customHeight="1"/>
    <row r="65" s="78" customFormat="1" ht="24" customHeight="1"/>
    <row r="66" s="78" customFormat="1" ht="24" customHeight="1"/>
    <row r="67" s="78" customFormat="1" ht="24" customHeight="1"/>
    <row r="68" s="78" customFormat="1" ht="24" customHeight="1"/>
    <row r="69" s="78" customFormat="1" ht="24" customHeight="1"/>
    <row r="70" s="78" customFormat="1" ht="24" customHeight="1"/>
    <row r="71" s="78" customFormat="1" ht="24" customHeight="1"/>
    <row r="72" s="78" customFormat="1" ht="24" customHeight="1"/>
    <row r="73" s="78" customFormat="1" ht="24" customHeight="1"/>
    <row r="74" s="78" customFormat="1" ht="24" customHeight="1"/>
    <row r="75" s="78" customFormat="1" ht="24" customHeight="1"/>
    <row r="76" s="78" customFormat="1" ht="24" customHeight="1"/>
    <row r="77" s="78" customFormat="1" ht="24" customHeight="1"/>
    <row r="78" s="78" customFormat="1" ht="24" customHeight="1"/>
    <row r="79" s="78" customFormat="1" ht="24" customHeight="1"/>
    <row r="80" s="78" customFormat="1" ht="24" customHeight="1"/>
    <row r="81" s="78" customFormat="1" ht="24" customHeight="1"/>
    <row r="82" s="78" customFormat="1" ht="24" customHeight="1"/>
    <row r="83" s="78" customFormat="1" ht="24" customHeight="1"/>
    <row r="84" s="78" customFormat="1" ht="24" customHeight="1"/>
    <row r="85" s="78" customFormat="1" ht="24" customHeight="1"/>
    <row r="86" s="78" customFormat="1" ht="24" customHeight="1"/>
    <row r="87" s="78" customFormat="1" ht="24" customHeight="1"/>
    <row r="88" s="78" customFormat="1" ht="24" customHeight="1"/>
    <row r="89" s="78" customFormat="1" ht="24" customHeight="1"/>
    <row r="90" s="78" customFormat="1" ht="24" customHeight="1"/>
    <row r="91" s="78" customFormat="1" ht="24" customHeight="1"/>
    <row r="92" s="78" customFormat="1" ht="24" customHeight="1"/>
    <row r="93" s="78" customFormat="1" ht="24" customHeight="1"/>
    <row r="94" s="78" customFormat="1" ht="24" customHeight="1"/>
    <row r="95" s="78" customFormat="1" ht="24" customHeight="1"/>
  </sheetData>
  <mergeCells count="2">
    <mergeCell ref="A2:C2"/>
    <mergeCell ref="A13:C13"/>
  </mergeCells>
  <printOptions horizontalCentered="1"/>
  <pageMargins left="0.590277777777778" right="0.590277777777778" top="0.786805555555556" bottom="0.786805555555556" header="0.5" footer="0.5"/>
  <pageSetup paperSize="9" orientation="portrait" horizontalDpi="600"/>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5"/>
  <sheetViews>
    <sheetView showZeros="0" view="pageBreakPreview" zoomScaleNormal="100" zoomScaleSheetLayoutView="100" workbookViewId="0">
      <pane ySplit="4" topLeftCell="A17" activePane="bottomLeft" state="frozen"/>
      <selection/>
      <selection pane="bottomLeft" activeCell="C21" sqref="C21"/>
    </sheetView>
  </sheetViews>
  <sheetFormatPr defaultColWidth="9" defaultRowHeight="14.4" outlineLevelCol="3"/>
  <cols>
    <col min="1" max="1" width="33.8" style="78" customWidth="1"/>
    <col min="2" max="2" width="12.3" style="78" customWidth="1"/>
    <col min="3" max="4" width="17.1" style="78" customWidth="1"/>
    <col min="5" max="16384" width="9" style="78"/>
  </cols>
  <sheetData>
    <row r="1" s="75" customFormat="1" ht="24" customHeight="1" spans="1:1">
      <c r="A1" s="80" t="s">
        <v>68</v>
      </c>
    </row>
    <row r="2" s="76" customFormat="1" ht="42" customHeight="1" spans="1:4">
      <c r="A2" s="116" t="s">
        <v>67</v>
      </c>
      <c r="B2" s="116"/>
      <c r="C2" s="116"/>
      <c r="D2" s="116"/>
    </row>
    <row r="3" s="77" customFormat="1" ht="27" customHeight="1" spans="4:4">
      <c r="D3" s="81" t="s">
        <v>84</v>
      </c>
    </row>
    <row r="4" s="78" customFormat="1" ht="21.95" customHeight="1" spans="1:4">
      <c r="A4" s="61" t="s">
        <v>1549</v>
      </c>
      <c r="B4" s="61" t="s">
        <v>1570</v>
      </c>
      <c r="C4" s="61" t="s">
        <v>1571</v>
      </c>
      <c r="D4" s="61" t="s">
        <v>1572</v>
      </c>
    </row>
    <row r="5" s="79" customFormat="1" ht="24" customHeight="1" spans="1:4">
      <c r="A5" s="117" t="s">
        <v>1573</v>
      </c>
      <c r="B5" s="82" t="s">
        <v>1574</v>
      </c>
      <c r="C5" s="83">
        <f>C6+C8</f>
        <v>1500</v>
      </c>
      <c r="D5" s="83">
        <f>D6+D8</f>
        <v>0</v>
      </c>
    </row>
    <row r="6" s="78" customFormat="1" ht="24" customHeight="1" spans="1:4">
      <c r="A6" s="118" t="s">
        <v>1575</v>
      </c>
      <c r="B6" s="61" t="s">
        <v>1538</v>
      </c>
      <c r="C6" s="62">
        <v>1500</v>
      </c>
      <c r="D6" s="62"/>
    </row>
    <row r="7" s="78" customFormat="1" ht="24" customHeight="1" spans="1:4">
      <c r="A7" s="118" t="s">
        <v>1576</v>
      </c>
      <c r="B7" s="61" t="s">
        <v>1539</v>
      </c>
      <c r="C7" s="62">
        <v>1500</v>
      </c>
      <c r="D7" s="62"/>
    </row>
    <row r="8" s="78" customFormat="1" ht="24" customHeight="1" spans="1:4">
      <c r="A8" s="118" t="s">
        <v>1577</v>
      </c>
      <c r="B8" s="61" t="s">
        <v>1578</v>
      </c>
      <c r="C8" s="62"/>
      <c r="D8" s="62"/>
    </row>
    <row r="9" s="78" customFormat="1" ht="24" customHeight="1" spans="1:4">
      <c r="A9" s="118" t="s">
        <v>1576</v>
      </c>
      <c r="B9" s="61" t="s">
        <v>1541</v>
      </c>
      <c r="C9" s="62"/>
      <c r="D9" s="62"/>
    </row>
    <row r="10" s="79" customFormat="1" ht="24" customHeight="1" spans="1:4">
      <c r="A10" s="117" t="s">
        <v>1579</v>
      </c>
      <c r="B10" s="82" t="s">
        <v>1580</v>
      </c>
      <c r="C10" s="83">
        <f>C11+C12</f>
        <v>1540</v>
      </c>
      <c r="D10" s="83">
        <f>D11+D12</f>
        <v>0</v>
      </c>
    </row>
    <row r="11" s="78" customFormat="1" ht="24" customHeight="1" spans="1:4">
      <c r="A11" s="118" t="s">
        <v>1575</v>
      </c>
      <c r="B11" s="61" t="s">
        <v>1581</v>
      </c>
      <c r="C11" s="62">
        <v>1500</v>
      </c>
      <c r="D11" s="62"/>
    </row>
    <row r="12" s="78" customFormat="1" ht="24" customHeight="1" spans="1:4">
      <c r="A12" s="118" t="s">
        <v>1577</v>
      </c>
      <c r="B12" s="61" t="s">
        <v>1582</v>
      </c>
      <c r="C12" s="62">
        <v>40</v>
      </c>
      <c r="D12" s="62"/>
    </row>
    <row r="13" s="79" customFormat="1" ht="24" customHeight="1" spans="1:4">
      <c r="A13" s="117" t="s">
        <v>1583</v>
      </c>
      <c r="B13" s="82" t="s">
        <v>1584</v>
      </c>
      <c r="C13" s="83">
        <f>C14+C15</f>
        <v>576.5</v>
      </c>
      <c r="D13" s="83">
        <f>D14+D15</f>
        <v>0</v>
      </c>
    </row>
    <row r="14" s="78" customFormat="1" ht="24" customHeight="1" spans="1:4">
      <c r="A14" s="118" t="s">
        <v>1575</v>
      </c>
      <c r="B14" s="61" t="s">
        <v>1585</v>
      </c>
      <c r="C14" s="62">
        <v>572.5</v>
      </c>
      <c r="D14" s="62"/>
    </row>
    <row r="15" s="78" customFormat="1" ht="24" customHeight="1" spans="1:4">
      <c r="A15" s="118" t="s">
        <v>1577</v>
      </c>
      <c r="B15" s="61" t="s">
        <v>1586</v>
      </c>
      <c r="C15" s="62">
        <v>4</v>
      </c>
      <c r="D15" s="62"/>
    </row>
    <row r="16" s="79" customFormat="1" ht="24" customHeight="1" spans="1:4">
      <c r="A16" s="117" t="s">
        <v>1587</v>
      </c>
      <c r="B16" s="82" t="s">
        <v>1588</v>
      </c>
      <c r="C16" s="83">
        <f>C17+C20</f>
        <v>2079</v>
      </c>
      <c r="D16" s="83">
        <f>D17+D20</f>
        <v>0</v>
      </c>
    </row>
    <row r="17" s="78" customFormat="1" ht="24" customHeight="1" spans="1:4">
      <c r="A17" s="118" t="s">
        <v>1575</v>
      </c>
      <c r="B17" s="61" t="s">
        <v>1589</v>
      </c>
      <c r="C17" s="62">
        <v>2079</v>
      </c>
      <c r="D17" s="62"/>
    </row>
    <row r="18" s="78" customFormat="1" ht="24" customHeight="1" spans="1:4">
      <c r="A18" s="118" t="s">
        <v>1590</v>
      </c>
      <c r="B18" s="61"/>
      <c r="C18" s="62">
        <v>2079</v>
      </c>
      <c r="D18" s="62"/>
    </row>
    <row r="19" s="78" customFormat="1" ht="24" customHeight="1" spans="1:4">
      <c r="A19" s="118" t="s">
        <v>1591</v>
      </c>
      <c r="B19" s="61" t="s">
        <v>1592</v>
      </c>
      <c r="C19" s="62"/>
      <c r="D19" s="62"/>
    </row>
    <row r="20" s="78" customFormat="1" ht="24" customHeight="1" spans="1:4">
      <c r="A20" s="118" t="s">
        <v>1577</v>
      </c>
      <c r="B20" s="61" t="s">
        <v>1593</v>
      </c>
      <c r="C20" s="62">
        <f>C21+C22</f>
        <v>0</v>
      </c>
      <c r="D20" s="62">
        <f>D21+D22</f>
        <v>0</v>
      </c>
    </row>
    <row r="21" s="78" customFormat="1" ht="24" customHeight="1" spans="1:4">
      <c r="A21" s="118" t="s">
        <v>1590</v>
      </c>
      <c r="B21" s="61"/>
      <c r="C21" s="62"/>
      <c r="D21" s="62"/>
    </row>
    <row r="22" s="78" customFormat="1" ht="24" customHeight="1" spans="1:4">
      <c r="A22" s="118" t="s">
        <v>1594</v>
      </c>
      <c r="B22" s="61" t="s">
        <v>1595</v>
      </c>
      <c r="C22" s="62"/>
      <c r="D22" s="62"/>
    </row>
    <row r="23" s="79" customFormat="1" ht="24" customHeight="1" spans="1:4">
      <c r="A23" s="117" t="s">
        <v>1596</v>
      </c>
      <c r="B23" s="82" t="s">
        <v>1597</v>
      </c>
      <c r="C23" s="83">
        <f>C24+C25</f>
        <v>567.9</v>
      </c>
      <c r="D23" s="83">
        <f>D24+D25</f>
        <v>0</v>
      </c>
    </row>
    <row r="24" s="78" customFormat="1" ht="24" customHeight="1" spans="1:4">
      <c r="A24" s="118" t="s">
        <v>1575</v>
      </c>
      <c r="B24" s="61" t="s">
        <v>1598</v>
      </c>
      <c r="C24" s="62">
        <v>565.4</v>
      </c>
      <c r="D24" s="62"/>
    </row>
    <row r="25" s="78" customFormat="1" ht="24" customHeight="1" spans="1:4">
      <c r="A25" s="118" t="s">
        <v>1577</v>
      </c>
      <c r="B25" s="61" t="s">
        <v>1599</v>
      </c>
      <c r="C25" s="62">
        <v>2.5</v>
      </c>
      <c r="D25" s="62"/>
    </row>
    <row r="26" s="78" customFormat="1" ht="61" customHeight="1" spans="1:4">
      <c r="A26" s="84" t="s">
        <v>1600</v>
      </c>
      <c r="B26" s="84"/>
      <c r="C26" s="84"/>
      <c r="D26" s="84"/>
    </row>
    <row r="27" s="78" customFormat="1" ht="24" customHeight="1"/>
    <row r="28" s="78" customFormat="1" ht="24" customHeight="1"/>
    <row r="29" s="78" customFormat="1" ht="24" customHeight="1"/>
    <row r="30" s="78" customFormat="1" ht="24" customHeight="1"/>
    <row r="31" s="78" customFormat="1" ht="24" customHeight="1"/>
    <row r="32" s="78" customFormat="1" ht="24" customHeight="1"/>
    <row r="33" s="78" customFormat="1" ht="24" customHeight="1"/>
    <row r="34" s="78" customFormat="1" ht="24" customHeight="1"/>
    <row r="35" s="78" customFormat="1" ht="24" customHeight="1"/>
    <row r="36" s="78" customFormat="1" ht="24" customHeight="1"/>
    <row r="37" s="78" customFormat="1" ht="24" customHeight="1"/>
    <row r="38" s="78" customFormat="1" ht="24" customHeight="1"/>
    <row r="39" s="78" customFormat="1" ht="24" customHeight="1"/>
    <row r="40" s="78" customFormat="1" ht="24" customHeight="1"/>
    <row r="41" s="78" customFormat="1" ht="24" customHeight="1"/>
    <row r="42" s="78" customFormat="1" ht="24" customHeight="1"/>
    <row r="43" s="78" customFormat="1" ht="24" customHeight="1"/>
    <row r="44" s="78" customFormat="1" ht="24" customHeight="1"/>
    <row r="45" s="78" customFormat="1" ht="24" customHeight="1"/>
    <row r="46" s="78" customFormat="1" ht="24" customHeight="1"/>
    <row r="47" s="78" customFormat="1" ht="24" customHeight="1"/>
    <row r="48" s="78" customFormat="1" ht="24" customHeight="1"/>
    <row r="49" s="78" customFormat="1" ht="24" customHeight="1"/>
    <row r="50" s="78" customFormat="1" ht="24" customHeight="1"/>
    <row r="51" s="78" customFormat="1" ht="24" customHeight="1"/>
    <row r="52" s="78" customFormat="1" ht="24" customHeight="1"/>
    <row r="53" s="78" customFormat="1" ht="24" customHeight="1"/>
    <row r="54" s="78" customFormat="1" ht="24" customHeight="1"/>
    <row r="55" s="78" customFormat="1" ht="24" customHeight="1"/>
    <row r="56" s="78" customFormat="1" ht="24" customHeight="1"/>
    <row r="57" s="78" customFormat="1" ht="24" customHeight="1"/>
    <row r="58" s="78" customFormat="1" ht="24" customHeight="1"/>
    <row r="59" s="78" customFormat="1" ht="24" customHeight="1"/>
    <row r="60" s="78" customFormat="1" ht="24" customHeight="1"/>
    <row r="61" s="78" customFormat="1" ht="24" customHeight="1"/>
    <row r="62" s="78" customFormat="1" ht="24" customHeight="1"/>
    <row r="63" s="78" customFormat="1" ht="24" customHeight="1"/>
    <row r="64" s="78" customFormat="1" ht="24" customHeight="1"/>
    <row r="65" s="78" customFormat="1" ht="24" customHeight="1"/>
    <row r="66" s="78" customFormat="1" ht="24" customHeight="1"/>
    <row r="67" s="78" customFormat="1" ht="24" customHeight="1"/>
    <row r="68" s="78" customFormat="1" ht="24" customHeight="1"/>
    <row r="69" s="78" customFormat="1" ht="24" customHeight="1"/>
    <row r="70" s="78" customFormat="1" ht="24" customHeight="1"/>
    <row r="71" s="78" customFormat="1" ht="24" customHeight="1"/>
    <row r="72" s="78" customFormat="1" ht="24" customHeight="1"/>
    <row r="73" s="78" customFormat="1" ht="24" customHeight="1"/>
    <row r="74" s="78" customFormat="1" ht="24" customHeight="1"/>
    <row r="75" s="78" customFormat="1" ht="24" customHeight="1"/>
    <row r="76" s="78" customFormat="1" ht="24" customHeight="1"/>
    <row r="77" s="78" customFormat="1" ht="24" customHeight="1"/>
    <row r="78" s="78" customFormat="1" ht="24" customHeight="1"/>
    <row r="79" s="78" customFormat="1" ht="24" customHeight="1"/>
    <row r="80" s="78" customFormat="1" ht="24" customHeight="1"/>
    <row r="81" s="78" customFormat="1" ht="24" customHeight="1"/>
    <row r="82" s="78" customFormat="1" ht="24" customHeight="1"/>
    <row r="83" s="78" customFormat="1" ht="24" customHeight="1"/>
    <row r="84" s="78" customFormat="1" ht="24" customHeight="1"/>
    <row r="85" s="78" customFormat="1" ht="24" customHeight="1"/>
    <row r="86" s="78" customFormat="1" ht="24" customHeight="1"/>
    <row r="87" s="78" customFormat="1" ht="24" customHeight="1"/>
    <row r="88" s="78" customFormat="1" ht="24" customHeight="1"/>
    <row r="89" s="78" customFormat="1" ht="24" customHeight="1"/>
    <row r="90" s="78" customFormat="1" ht="24" customHeight="1"/>
    <row r="91" s="78" customFormat="1" ht="24" customHeight="1"/>
    <row r="92" s="78" customFormat="1" ht="24" customHeight="1"/>
    <row r="93" s="78" customFormat="1" ht="24" customHeight="1"/>
    <row r="94" s="78" customFormat="1" ht="24" customHeight="1"/>
    <row r="95" s="78" customFormat="1" ht="24" customHeight="1"/>
  </sheetData>
  <mergeCells count="2">
    <mergeCell ref="A2:D2"/>
    <mergeCell ref="A26:D26"/>
  </mergeCells>
  <printOptions horizontalCentered="1"/>
  <pageMargins left="0.590277777777778" right="0.590277777777778" top="0.786805555555556" bottom="0.786805555555556" header="0.5" footer="0.5"/>
  <pageSetup paperSize="9" orientation="portrait" horizontalDpi="600"/>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4"/>
  <sheetViews>
    <sheetView showZeros="0" view="pageBreakPreview" zoomScaleNormal="100" zoomScaleSheetLayoutView="100" workbookViewId="0">
      <selection activeCell="A7" sqref="A7"/>
    </sheetView>
  </sheetViews>
  <sheetFormatPr defaultColWidth="9" defaultRowHeight="14.4"/>
  <cols>
    <col min="1" max="1" width="49.9" style="78" customWidth="1"/>
    <col min="2" max="2" width="33.3" style="78" customWidth="1"/>
    <col min="3" max="16384" width="9" style="78"/>
  </cols>
  <sheetData>
    <row r="1" s="75" customFormat="1" ht="24" customHeight="1" spans="1:1">
      <c r="A1" s="75" t="s">
        <v>70</v>
      </c>
    </row>
    <row r="2" s="76" customFormat="1" ht="42" customHeight="1" spans="1:2">
      <c r="A2" s="76" t="s">
        <v>69</v>
      </c>
      <c r="B2" s="110"/>
    </row>
    <row r="3" s="77" customFormat="1" ht="27" customHeight="1" spans="2:2">
      <c r="B3" s="77" t="s">
        <v>84</v>
      </c>
    </row>
    <row r="4" s="78" customFormat="1" ht="30" customHeight="1" spans="1:2">
      <c r="A4" s="111" t="s">
        <v>1601</v>
      </c>
      <c r="B4" s="111" t="s">
        <v>1572</v>
      </c>
    </row>
    <row r="5" s="79" customFormat="1" ht="30" customHeight="1" spans="1:2">
      <c r="A5" s="112" t="s">
        <v>1602</v>
      </c>
      <c r="B5" s="113">
        <v>0</v>
      </c>
    </row>
    <row r="6" s="79" customFormat="1" ht="30" customHeight="1" spans="1:2">
      <c r="A6" s="112" t="s">
        <v>1603</v>
      </c>
      <c r="B6" s="113">
        <v>0</v>
      </c>
    </row>
    <row r="7" s="79" customFormat="1" ht="30" customHeight="1" spans="1:2">
      <c r="A7" s="112" t="s">
        <v>1604</v>
      </c>
      <c r="B7" s="113">
        <f>B8+B9</f>
        <v>4</v>
      </c>
    </row>
    <row r="8" s="78" customFormat="1" ht="30" customHeight="1" spans="1:2">
      <c r="A8" s="114" t="s">
        <v>1605</v>
      </c>
      <c r="B8" s="111"/>
    </row>
    <row r="9" s="78" customFormat="1" ht="30" customHeight="1" spans="1:2">
      <c r="A9" s="114" t="s">
        <v>1606</v>
      </c>
      <c r="B9" s="111">
        <v>4</v>
      </c>
    </row>
    <row r="10" s="79" customFormat="1" ht="30" customHeight="1" spans="1:2">
      <c r="A10" s="112" t="s">
        <v>1607</v>
      </c>
      <c r="B10" s="113"/>
    </row>
    <row r="11" s="79" customFormat="1" ht="30" customHeight="1" spans="1:2">
      <c r="A11" s="112" t="s">
        <v>1608</v>
      </c>
      <c r="B11" s="113"/>
    </row>
    <row r="12" s="79" customFormat="1" ht="30" customHeight="1" spans="1:2">
      <c r="A12" s="112" t="s">
        <v>1609</v>
      </c>
      <c r="B12" s="113"/>
    </row>
    <row r="13" s="78" customFormat="1" ht="81" customHeight="1" spans="1:9">
      <c r="A13" s="84" t="s">
        <v>1610</v>
      </c>
      <c r="B13" s="84"/>
      <c r="C13" s="115"/>
      <c r="D13" s="115"/>
      <c r="E13" s="115"/>
      <c r="F13" s="115"/>
      <c r="G13" s="115"/>
      <c r="H13" s="115"/>
      <c r="I13" s="115"/>
    </row>
    <row r="14" s="78" customFormat="1" ht="24" customHeight="1"/>
    <row r="15" s="78" customFormat="1" ht="24" customHeight="1"/>
    <row r="16" s="78" customFormat="1" ht="24" customHeight="1"/>
    <row r="17" s="78" customFormat="1" ht="24" customHeight="1"/>
    <row r="18" s="78" customFormat="1" ht="24" customHeight="1"/>
    <row r="19" s="78" customFormat="1" ht="24" customHeight="1"/>
    <row r="20" s="78" customFormat="1" ht="24" customHeight="1"/>
    <row r="21" s="78" customFormat="1" ht="24" customHeight="1"/>
    <row r="22" s="78" customFormat="1" ht="24" customHeight="1"/>
    <row r="23" s="78" customFormat="1" ht="24" customHeight="1"/>
    <row r="24" s="78" customFormat="1" ht="24" customHeight="1"/>
    <row r="25" s="78" customFormat="1" ht="24" customHeight="1"/>
    <row r="26" s="78" customFormat="1" ht="24" customHeight="1"/>
    <row r="27" s="78" customFormat="1" ht="24" customHeight="1"/>
    <row r="28" s="78" customFormat="1" ht="24" customHeight="1"/>
    <row r="29" s="78" customFormat="1" ht="24" customHeight="1"/>
    <row r="30" s="78" customFormat="1" ht="24" customHeight="1"/>
    <row r="31" s="78" customFormat="1" ht="24" customHeight="1"/>
    <row r="32" s="78" customFormat="1" ht="24" customHeight="1"/>
    <row r="33" s="78" customFormat="1" ht="24" customHeight="1"/>
    <row r="34" s="78" customFormat="1" ht="24" customHeight="1"/>
    <row r="35" s="78" customFormat="1" ht="24" customHeight="1"/>
    <row r="36" s="78" customFormat="1" ht="24" customHeight="1"/>
    <row r="37" s="78" customFormat="1" ht="24" customHeight="1"/>
    <row r="38" s="78" customFormat="1" ht="24" customHeight="1"/>
    <row r="39" s="78" customFormat="1" ht="24" customHeight="1"/>
    <row r="40" s="78" customFormat="1" ht="24" customHeight="1"/>
    <row r="41" s="78" customFormat="1" ht="24" customHeight="1"/>
    <row r="42" s="78" customFormat="1" ht="24" customHeight="1"/>
    <row r="43" s="78" customFormat="1" ht="24" customHeight="1"/>
    <row r="44" s="78" customFormat="1" ht="24" customHeight="1"/>
    <row r="45" s="78" customFormat="1" ht="24" customHeight="1"/>
    <row r="46" s="78" customFormat="1" ht="24" customHeight="1"/>
    <row r="47" s="78" customFormat="1" ht="24" customHeight="1"/>
    <row r="48" s="78" customFormat="1" ht="24" customHeight="1"/>
    <row r="49" s="78" customFormat="1" ht="24" customHeight="1"/>
    <row r="50" s="78" customFormat="1" ht="24" customHeight="1"/>
    <row r="51" s="78" customFormat="1" ht="24" customHeight="1"/>
    <row r="52" s="78" customFormat="1" ht="24" customHeight="1"/>
    <row r="53" s="78" customFormat="1" ht="24" customHeight="1"/>
    <row r="54" s="78" customFormat="1" ht="24" customHeight="1"/>
    <row r="55" s="78" customFormat="1" ht="24" customHeight="1"/>
    <row r="56" s="78" customFormat="1" ht="24" customHeight="1"/>
    <row r="57" s="78" customFormat="1" ht="24" customHeight="1"/>
    <row r="58" s="78" customFormat="1" ht="24" customHeight="1"/>
    <row r="59" s="78" customFormat="1" ht="24" customHeight="1"/>
    <row r="60" s="78" customFormat="1" ht="24" customHeight="1"/>
    <row r="61" s="78" customFormat="1" ht="24" customHeight="1"/>
    <row r="62" s="78" customFormat="1" ht="24" customHeight="1"/>
    <row r="63" s="78" customFormat="1" ht="24" customHeight="1"/>
    <row r="64" s="78" customFormat="1" ht="24" customHeight="1"/>
    <row r="65" s="78" customFormat="1" ht="24" customHeight="1"/>
    <row r="66" s="78" customFormat="1" ht="24" customHeight="1"/>
    <row r="67" s="78" customFormat="1" ht="24" customHeight="1"/>
    <row r="68" s="78" customFormat="1" ht="24" customHeight="1"/>
    <row r="69" s="78" customFormat="1" ht="24" customHeight="1"/>
    <row r="70" s="78" customFormat="1" ht="24" customHeight="1"/>
    <row r="71" s="78" customFormat="1" ht="24" customHeight="1"/>
    <row r="72" s="78" customFormat="1" ht="24" customHeight="1"/>
    <row r="73" s="78" customFormat="1" ht="24" customHeight="1"/>
    <row r="74" s="78" customFormat="1" ht="24" customHeight="1"/>
    <row r="75" s="78" customFormat="1" ht="24" customHeight="1"/>
    <row r="76" s="78" customFormat="1" ht="24" customHeight="1"/>
    <row r="77" s="78" customFormat="1" ht="24" customHeight="1"/>
    <row r="78" s="78" customFormat="1" ht="24" customHeight="1"/>
    <row r="79" s="78" customFormat="1" ht="24" customHeight="1"/>
    <row r="80" s="78" customFormat="1" ht="24" customHeight="1"/>
    <row r="81" s="78" customFormat="1" ht="24" customHeight="1"/>
    <row r="82" s="78" customFormat="1" ht="24" customHeight="1"/>
    <row r="83" s="78" customFormat="1" ht="24" customHeight="1"/>
    <row r="84" s="78" customFormat="1" ht="24" customHeight="1"/>
    <row r="85" s="78" customFormat="1" ht="24" customHeight="1"/>
    <row r="86" s="78" customFormat="1" ht="24" customHeight="1"/>
    <row r="87" s="78" customFormat="1" ht="24" customHeight="1"/>
    <row r="88" s="78" customFormat="1" ht="24" customHeight="1"/>
    <row r="89" s="78" customFormat="1" ht="24" customHeight="1"/>
    <row r="90" s="78" customFormat="1" ht="24" customHeight="1"/>
    <row r="91" s="78" customFormat="1" ht="24" customHeight="1"/>
    <row r="92" s="78" customFormat="1" ht="24" customHeight="1"/>
    <row r="93" s="78" customFormat="1" ht="24" customHeight="1"/>
    <row r="94" s="78" customFormat="1" ht="24" customHeight="1"/>
  </sheetData>
  <mergeCells count="2">
    <mergeCell ref="A2:B2"/>
    <mergeCell ref="A13:B13"/>
  </mergeCells>
  <printOptions horizontalCentered="1"/>
  <pageMargins left="0.590277777777778" right="0.590277777777778" top="0.786805555555556" bottom="0.786805555555556" header="0.5" footer="0.5"/>
  <pageSetup paperSize="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showGridLines="0" showZeros="0" view="pageBreakPreview" zoomScaleNormal="100" zoomScaleSheetLayoutView="100" workbookViewId="0">
      <selection activeCell="B10" sqref="B10"/>
    </sheetView>
  </sheetViews>
  <sheetFormatPr defaultColWidth="9" defaultRowHeight="15" customHeight="1" outlineLevelCol="6"/>
  <cols>
    <col min="1" max="1" width="32" style="543" customWidth="1"/>
    <col min="2" max="2" width="12.625" style="543" customWidth="1"/>
    <col min="3" max="3" width="12.875" style="543" customWidth="1"/>
    <col min="4" max="4" width="14.5" style="543" customWidth="1"/>
    <col min="5" max="6" width="10.375" style="543" customWidth="1"/>
    <col min="7" max="7" width="9.375" style="543"/>
    <col min="8" max="242" width="9" style="543"/>
    <col min="243" max="16384" width="9" style="570"/>
  </cols>
  <sheetData>
    <row r="1" s="331" customFormat="1" ht="24" customHeight="1" spans="1:6">
      <c r="A1" s="336" t="s">
        <v>8</v>
      </c>
      <c r="B1" s="337"/>
      <c r="C1" s="337"/>
      <c r="D1" s="337"/>
      <c r="E1" s="337"/>
      <c r="F1" s="337"/>
    </row>
    <row r="2" s="539" customFormat="1" ht="42" customHeight="1" spans="1:6">
      <c r="A2" s="571" t="s">
        <v>7</v>
      </c>
      <c r="B2" s="572"/>
      <c r="C2" s="572"/>
      <c r="D2" s="572"/>
      <c r="E2" s="572"/>
      <c r="F2" s="572"/>
    </row>
    <row r="3" s="540" customFormat="1" ht="27" customHeight="1" spans="6:6">
      <c r="F3" s="540" t="s">
        <v>84</v>
      </c>
    </row>
    <row r="4" s="569" customFormat="1" ht="30" customHeight="1" spans="1:7">
      <c r="A4" s="443" t="s">
        <v>85</v>
      </c>
      <c r="B4" s="289" t="s">
        <v>86</v>
      </c>
      <c r="C4" s="289"/>
      <c r="D4" s="289"/>
      <c r="E4" s="289"/>
      <c r="F4" s="289"/>
      <c r="G4" s="289"/>
    </row>
    <row r="5" s="541" customFormat="1" ht="30" customHeight="1" spans="1:7">
      <c r="A5" s="573"/>
      <c r="B5" s="574" t="s">
        <v>114</v>
      </c>
      <c r="C5" s="574" t="s">
        <v>115</v>
      </c>
      <c r="D5" s="574" t="s">
        <v>116</v>
      </c>
      <c r="E5" s="574" t="s">
        <v>117</v>
      </c>
      <c r="F5" s="574" t="s">
        <v>118</v>
      </c>
      <c r="G5" s="548" t="s">
        <v>119</v>
      </c>
    </row>
    <row r="6" s="379" customFormat="1" ht="24" customHeight="1" spans="1:7">
      <c r="A6" s="575" t="s">
        <v>120</v>
      </c>
      <c r="B6" s="392">
        <f>SUM(C6:G6)</f>
        <v>21160.14</v>
      </c>
      <c r="C6" s="392"/>
      <c r="D6" s="392"/>
      <c r="E6" s="392"/>
      <c r="F6" s="392"/>
      <c r="G6" s="576">
        <f>19541.9+1618.24</f>
        <v>21160.14</v>
      </c>
    </row>
    <row r="7" s="379" customFormat="1" ht="24" customHeight="1" spans="1:7">
      <c r="A7" s="575" t="s">
        <v>121</v>
      </c>
      <c r="B7" s="392">
        <f t="shared" ref="B7:B29" si="0">SUM(C7:G7)</f>
        <v>0</v>
      </c>
      <c r="C7" s="392"/>
      <c r="D7" s="392"/>
      <c r="E7" s="392"/>
      <c r="F7" s="392"/>
      <c r="G7" s="576"/>
    </row>
    <row r="8" s="379" customFormat="1" ht="24" customHeight="1" spans="1:7">
      <c r="A8" s="575" t="s">
        <v>122</v>
      </c>
      <c r="B8" s="392">
        <f t="shared" si="0"/>
        <v>69</v>
      </c>
      <c r="C8" s="392"/>
      <c r="D8" s="392"/>
      <c r="E8" s="392"/>
      <c r="F8" s="392"/>
      <c r="G8" s="576">
        <v>69</v>
      </c>
    </row>
    <row r="9" s="379" customFormat="1" ht="24" customHeight="1" spans="1:7">
      <c r="A9" s="575" t="s">
        <v>123</v>
      </c>
      <c r="B9" s="392">
        <f t="shared" si="0"/>
        <v>5729.39</v>
      </c>
      <c r="C9" s="392"/>
      <c r="D9" s="392"/>
      <c r="E9" s="392"/>
      <c r="F9" s="392"/>
      <c r="G9" s="576">
        <v>5729.39</v>
      </c>
    </row>
    <row r="10" s="379" customFormat="1" ht="24" customHeight="1" spans="1:7">
      <c r="A10" s="575" t="s">
        <v>124</v>
      </c>
      <c r="B10" s="392">
        <f t="shared" si="0"/>
        <v>20148.99</v>
      </c>
      <c r="C10" s="392">
        <v>3252.44</v>
      </c>
      <c r="D10" s="392"/>
      <c r="E10" s="392"/>
      <c r="F10" s="392"/>
      <c r="G10" s="576">
        <f>20130.55-3234</f>
        <v>16896.55</v>
      </c>
    </row>
    <row r="11" s="541" customFormat="1" ht="24" customHeight="1" spans="1:7">
      <c r="A11" s="575" t="s">
        <v>125</v>
      </c>
      <c r="B11" s="392">
        <f t="shared" si="0"/>
        <v>155.36</v>
      </c>
      <c r="C11" s="392"/>
      <c r="D11" s="392"/>
      <c r="E11" s="392"/>
      <c r="F11" s="392"/>
      <c r="G11" s="576">
        <v>155.36</v>
      </c>
    </row>
    <row r="12" s="379" customFormat="1" ht="24" customHeight="1" spans="1:7">
      <c r="A12" s="575" t="s">
        <v>126</v>
      </c>
      <c r="B12" s="392">
        <f t="shared" si="0"/>
        <v>854.08</v>
      </c>
      <c r="C12" s="392"/>
      <c r="D12" s="392"/>
      <c r="E12" s="392"/>
      <c r="F12" s="392"/>
      <c r="G12" s="576">
        <v>854.08</v>
      </c>
    </row>
    <row r="13" s="379" customFormat="1" ht="24" customHeight="1" spans="1:7">
      <c r="A13" s="575" t="s">
        <v>127</v>
      </c>
      <c r="B13" s="392">
        <f t="shared" si="0"/>
        <v>13210.64</v>
      </c>
      <c r="C13" s="392"/>
      <c r="D13" s="392"/>
      <c r="E13" s="392"/>
      <c r="F13" s="392"/>
      <c r="G13" s="576">
        <f>7060.19+4778.45+829.25+542.75</f>
        <v>13210.64</v>
      </c>
    </row>
    <row r="14" s="379" customFormat="1" ht="24" customHeight="1" spans="1:7">
      <c r="A14" s="575" t="s">
        <v>128</v>
      </c>
      <c r="B14" s="392">
        <f t="shared" si="0"/>
        <v>9977.04</v>
      </c>
      <c r="C14" s="392"/>
      <c r="D14" s="392"/>
      <c r="E14" s="392"/>
      <c r="F14" s="392"/>
      <c r="G14" s="576">
        <f>2493.42+6957.48+320.8+205.34</f>
        <v>9977.04</v>
      </c>
    </row>
    <row r="15" s="379" customFormat="1" ht="24" customHeight="1" spans="1:7">
      <c r="A15" s="575" t="s">
        <v>129</v>
      </c>
      <c r="B15" s="392">
        <f t="shared" si="0"/>
        <v>129.74</v>
      </c>
      <c r="C15" s="392"/>
      <c r="D15" s="392"/>
      <c r="E15" s="392"/>
      <c r="F15" s="392"/>
      <c r="G15" s="576">
        <v>129.74</v>
      </c>
    </row>
    <row r="16" s="379" customFormat="1" ht="24" customHeight="1" spans="1:7">
      <c r="A16" s="575" t="s">
        <v>130</v>
      </c>
      <c r="B16" s="392">
        <f t="shared" si="0"/>
        <v>3479</v>
      </c>
      <c r="C16" s="392">
        <v>2633</v>
      </c>
      <c r="D16" s="392"/>
      <c r="E16" s="392"/>
      <c r="F16" s="392"/>
      <c r="G16" s="576">
        <v>846</v>
      </c>
    </row>
    <row r="17" s="379" customFormat="1" ht="24" customHeight="1" spans="1:7">
      <c r="A17" s="575" t="s">
        <v>131</v>
      </c>
      <c r="B17" s="392">
        <f t="shared" si="0"/>
        <v>9734</v>
      </c>
      <c r="C17" s="392">
        <v>3580</v>
      </c>
      <c r="D17" s="392"/>
      <c r="E17" s="392"/>
      <c r="F17" s="392"/>
      <c r="G17" s="576">
        <v>6154</v>
      </c>
    </row>
    <row r="18" s="379" customFormat="1" ht="24" customHeight="1" spans="1:7">
      <c r="A18" s="575" t="s">
        <v>132</v>
      </c>
      <c r="B18" s="392">
        <f t="shared" si="0"/>
        <v>386.09</v>
      </c>
      <c r="C18" s="392"/>
      <c r="D18" s="392"/>
      <c r="E18" s="392"/>
      <c r="F18" s="366"/>
      <c r="G18" s="576">
        <v>386.09</v>
      </c>
    </row>
    <row r="19" s="379" customFormat="1" ht="24" customHeight="1" spans="1:7">
      <c r="A19" s="577" t="s">
        <v>133</v>
      </c>
      <c r="B19" s="392">
        <f t="shared" si="0"/>
        <v>0</v>
      </c>
      <c r="C19" s="392"/>
      <c r="D19" s="392"/>
      <c r="E19" s="392"/>
      <c r="F19" s="392"/>
      <c r="G19" s="576"/>
    </row>
    <row r="20" s="379" customFormat="1" ht="24" customHeight="1" spans="1:7">
      <c r="A20" s="577" t="s">
        <v>134</v>
      </c>
      <c r="B20" s="392">
        <f t="shared" si="0"/>
        <v>154.86</v>
      </c>
      <c r="C20" s="392"/>
      <c r="D20" s="392"/>
      <c r="E20" s="392"/>
      <c r="F20" s="392"/>
      <c r="G20" s="576">
        <v>154.86</v>
      </c>
    </row>
    <row r="21" s="379" customFormat="1" ht="24" customHeight="1" spans="1:7">
      <c r="A21" s="577" t="s">
        <v>135</v>
      </c>
      <c r="B21" s="392">
        <f t="shared" si="0"/>
        <v>0</v>
      </c>
      <c r="C21" s="392"/>
      <c r="D21" s="392"/>
      <c r="E21" s="392"/>
      <c r="F21" s="392"/>
      <c r="G21" s="576"/>
    </row>
    <row r="22" s="379" customFormat="1" ht="24" customHeight="1" spans="1:7">
      <c r="A22" s="577" t="s">
        <v>136</v>
      </c>
      <c r="B22" s="392">
        <f t="shared" si="0"/>
        <v>0</v>
      </c>
      <c r="C22" s="392"/>
      <c r="D22" s="392"/>
      <c r="E22" s="392"/>
      <c r="F22" s="392"/>
      <c r="G22" s="576"/>
    </row>
    <row r="23" s="379" customFormat="1" ht="24" customHeight="1" spans="1:7">
      <c r="A23" s="577" t="s">
        <v>137</v>
      </c>
      <c r="B23" s="392">
        <f t="shared" si="0"/>
        <v>563.44</v>
      </c>
      <c r="C23" s="392"/>
      <c r="D23" s="392"/>
      <c r="E23" s="392"/>
      <c r="F23" s="392"/>
      <c r="G23" s="576">
        <v>563.44</v>
      </c>
    </row>
    <row r="24" s="379" customFormat="1" ht="24" customHeight="1" spans="1:7">
      <c r="A24" s="577" t="s">
        <v>138</v>
      </c>
      <c r="B24" s="392">
        <f t="shared" si="0"/>
        <v>5494.03</v>
      </c>
      <c r="C24" s="392"/>
      <c r="D24" s="392"/>
      <c r="E24" s="392"/>
      <c r="F24" s="392"/>
      <c r="G24" s="576">
        <f>3884.97+856.38+445.81+306.87</f>
        <v>5494.03</v>
      </c>
    </row>
    <row r="25" s="379" customFormat="1" ht="24" customHeight="1" spans="1:7">
      <c r="A25" s="577" t="s">
        <v>139</v>
      </c>
      <c r="B25" s="392">
        <f t="shared" si="0"/>
        <v>240.91</v>
      </c>
      <c r="C25" s="392"/>
      <c r="D25" s="392"/>
      <c r="E25" s="392"/>
      <c r="F25" s="392"/>
      <c r="G25" s="576">
        <v>240.91</v>
      </c>
    </row>
    <row r="26" s="379" customFormat="1" ht="24" customHeight="1" spans="1:7">
      <c r="A26" s="577" t="s">
        <v>140</v>
      </c>
      <c r="B26" s="392">
        <f t="shared" si="0"/>
        <v>1374.46</v>
      </c>
      <c r="C26" s="392"/>
      <c r="D26" s="392"/>
      <c r="E26" s="392"/>
      <c r="F26" s="392"/>
      <c r="G26" s="576">
        <f>725.83+648.63</f>
        <v>1374.46</v>
      </c>
    </row>
    <row r="27" s="379" customFormat="1" ht="24" customHeight="1" spans="1:7">
      <c r="A27" s="578" t="s">
        <v>141</v>
      </c>
      <c r="B27" s="392">
        <f t="shared" si="0"/>
        <v>1128</v>
      </c>
      <c r="C27" s="392">
        <v>1128</v>
      </c>
      <c r="D27" s="392"/>
      <c r="E27" s="392"/>
      <c r="F27" s="392"/>
      <c r="G27" s="576"/>
    </row>
    <row r="28" s="379" customFormat="1" ht="24" customHeight="1" spans="1:7">
      <c r="A28" s="578" t="s">
        <v>142</v>
      </c>
      <c r="B28" s="392">
        <f t="shared" si="0"/>
        <v>2371.56</v>
      </c>
      <c r="C28" s="392">
        <f>2390-18.44</f>
        <v>2371.56</v>
      </c>
      <c r="D28" s="392"/>
      <c r="E28" s="392"/>
      <c r="F28" s="392"/>
      <c r="G28" s="576"/>
    </row>
    <row r="29" s="379" customFormat="1" ht="24" customHeight="1" spans="1:7">
      <c r="A29" s="578" t="s">
        <v>143</v>
      </c>
      <c r="B29" s="392">
        <f t="shared" si="0"/>
        <v>567</v>
      </c>
      <c r="C29" s="392">
        <v>567</v>
      </c>
      <c r="D29" s="392"/>
      <c r="E29" s="392"/>
      <c r="F29" s="392"/>
      <c r="G29" s="576"/>
    </row>
    <row r="30" s="379" customFormat="1" ht="24" customHeight="1" spans="1:7">
      <c r="A30" s="578" t="s">
        <v>144</v>
      </c>
      <c r="B30" s="392"/>
      <c r="C30" s="392"/>
      <c r="D30" s="392"/>
      <c r="E30" s="392"/>
      <c r="F30" s="392"/>
      <c r="G30" s="579">
        <f>B30-C30-D30-E30-F30</f>
        <v>0</v>
      </c>
    </row>
    <row r="31" s="379" customFormat="1" ht="24" customHeight="1" spans="1:7">
      <c r="A31" s="578"/>
      <c r="B31" s="392"/>
      <c r="C31" s="392"/>
      <c r="D31" s="392"/>
      <c r="E31" s="392"/>
      <c r="F31" s="392"/>
      <c r="G31" s="579"/>
    </row>
    <row r="32" s="379" customFormat="1" ht="24" customHeight="1" spans="1:7">
      <c r="A32" s="289" t="s">
        <v>145</v>
      </c>
      <c r="B32" s="391">
        <f t="shared" ref="B32:G32" si="1">SUM(B6:B31)</f>
        <v>96927.73</v>
      </c>
      <c r="C32" s="391">
        <f t="shared" si="1"/>
        <v>13532</v>
      </c>
      <c r="D32" s="391">
        <f t="shared" si="1"/>
        <v>0</v>
      </c>
      <c r="E32" s="391">
        <f t="shared" si="1"/>
        <v>0</v>
      </c>
      <c r="F32" s="391">
        <f t="shared" si="1"/>
        <v>0</v>
      </c>
      <c r="G32" s="391">
        <f t="shared" si="1"/>
        <v>83395.73</v>
      </c>
    </row>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3">
    <mergeCell ref="A2:F2"/>
    <mergeCell ref="B4:G4"/>
    <mergeCell ref="A4:A5"/>
  </mergeCells>
  <printOptions horizontalCentered="1"/>
  <pageMargins left="0.590277777777778" right="0.590277777777778" top="0.786805555555556" bottom="0.786805555555556" header="0.5" footer="0.5"/>
  <pageSetup paperSize="9" scale="83" orientation="portrait" horizontalDpi="600"/>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pageSetUpPr fitToPage="1"/>
  </sheetPr>
  <dimension ref="A1:I102"/>
  <sheetViews>
    <sheetView view="pageBreakPreview" zoomScaleNormal="100" zoomScaleSheetLayoutView="100" workbookViewId="0">
      <pane ySplit="5" topLeftCell="A6" activePane="bottomLeft" state="frozen"/>
      <selection/>
      <selection pane="bottomLeft" activeCell="D4" sqref="D4:F4"/>
    </sheetView>
  </sheetViews>
  <sheetFormatPr defaultColWidth="8.875" defaultRowHeight="14.4"/>
  <cols>
    <col min="1" max="1" width="8.875" style="87" customWidth="1"/>
    <col min="2" max="2" width="8.21666666666667" style="87" customWidth="1"/>
    <col min="3" max="3" width="15.625" style="88" customWidth="1"/>
    <col min="4" max="7" width="9" style="89" customWidth="1"/>
    <col min="8" max="8" width="15.625" style="90" customWidth="1"/>
    <col min="9" max="9" width="15.625" style="87" customWidth="1"/>
    <col min="10" max="16384" width="8.875" style="87"/>
  </cols>
  <sheetData>
    <row r="1" s="1" customFormat="1" ht="24" customHeight="1" spans="1:8">
      <c r="A1" s="6" t="s">
        <v>72</v>
      </c>
      <c r="D1" s="7"/>
      <c r="E1" s="7"/>
      <c r="F1" s="7"/>
      <c r="G1" s="7"/>
      <c r="H1" s="8"/>
    </row>
    <row r="2" s="85" customFormat="1" ht="42" customHeight="1" spans="1:9">
      <c r="A2" s="43" t="s">
        <v>71</v>
      </c>
      <c r="B2" s="43"/>
      <c r="C2" s="43"/>
      <c r="D2" s="43"/>
      <c r="E2" s="43"/>
      <c r="F2" s="43"/>
      <c r="G2" s="43"/>
      <c r="H2" s="43"/>
      <c r="I2" s="43"/>
    </row>
    <row r="3" s="86" customFormat="1" ht="27" customHeight="1" spans="1:9">
      <c r="A3" s="68"/>
      <c r="B3" s="68"/>
      <c r="C3" s="68"/>
      <c r="D3" s="91"/>
      <c r="E3" s="91"/>
      <c r="F3" s="91"/>
      <c r="G3" s="92"/>
      <c r="H3" s="92"/>
      <c r="I3" s="92" t="s">
        <v>84</v>
      </c>
    </row>
    <row r="4" s="87" customFormat="1" ht="30" customHeight="1" spans="1:9">
      <c r="A4" s="93" t="s">
        <v>1611</v>
      </c>
      <c r="B4" s="94" t="s">
        <v>1612</v>
      </c>
      <c r="C4" s="93" t="s">
        <v>1262</v>
      </c>
      <c r="D4" s="95" t="s">
        <v>1613</v>
      </c>
      <c r="E4" s="96"/>
      <c r="F4" s="97"/>
      <c r="G4" s="98" t="s">
        <v>1614</v>
      </c>
      <c r="H4" s="99"/>
      <c r="I4" s="108" t="s">
        <v>1615</v>
      </c>
    </row>
    <row r="5" s="87" customFormat="1" ht="30" customHeight="1" spans="1:9">
      <c r="A5" s="93"/>
      <c r="B5" s="100"/>
      <c r="C5" s="93"/>
      <c r="D5" s="98" t="s">
        <v>114</v>
      </c>
      <c r="E5" s="98" t="s">
        <v>1616</v>
      </c>
      <c r="F5" s="98" t="s">
        <v>1617</v>
      </c>
      <c r="G5" s="101" t="s">
        <v>1618</v>
      </c>
      <c r="H5" s="102" t="s">
        <v>1619</v>
      </c>
      <c r="I5" s="109"/>
    </row>
    <row r="6" s="87" customFormat="1" ht="30" customHeight="1" spans="1:9">
      <c r="A6" s="93"/>
      <c r="B6" s="100"/>
      <c r="C6" s="93"/>
      <c r="D6" s="98"/>
      <c r="E6" s="98"/>
      <c r="F6" s="98"/>
      <c r="G6" s="101"/>
      <c r="H6" s="102"/>
      <c r="I6" s="109"/>
    </row>
    <row r="7" s="87" customFormat="1" ht="30" customHeight="1" spans="1:9">
      <c r="A7" s="93"/>
      <c r="B7" s="100"/>
      <c r="C7" s="93"/>
      <c r="D7" s="98"/>
      <c r="E7" s="98"/>
      <c r="F7" s="98"/>
      <c r="G7" s="101"/>
      <c r="H7" s="102"/>
      <c r="I7" s="109"/>
    </row>
    <row r="8" s="87" customFormat="1" ht="30" customHeight="1" spans="1:9">
      <c r="A8" s="93"/>
      <c r="B8" s="100"/>
      <c r="C8" s="93"/>
      <c r="D8" s="98"/>
      <c r="E8" s="98"/>
      <c r="F8" s="98"/>
      <c r="G8" s="101"/>
      <c r="H8" s="102"/>
      <c r="I8" s="109"/>
    </row>
    <row r="9" s="87" customFormat="1" ht="30" customHeight="1" spans="1:9">
      <c r="A9" s="93"/>
      <c r="B9" s="100"/>
      <c r="C9" s="93"/>
      <c r="D9" s="98"/>
      <c r="E9" s="98"/>
      <c r="F9" s="98"/>
      <c r="G9" s="101"/>
      <c r="H9" s="102"/>
      <c r="I9" s="109"/>
    </row>
    <row r="10" s="87" customFormat="1" ht="30" customHeight="1" spans="1:9">
      <c r="A10" s="93"/>
      <c r="B10" s="100"/>
      <c r="C10" s="93"/>
      <c r="D10" s="98"/>
      <c r="E10" s="98"/>
      <c r="F10" s="98"/>
      <c r="G10" s="101"/>
      <c r="H10" s="102"/>
      <c r="I10" s="109"/>
    </row>
    <row r="11" s="87" customFormat="1" ht="30" customHeight="1" spans="1:9">
      <c r="A11" s="93"/>
      <c r="B11" s="100"/>
      <c r="C11" s="93"/>
      <c r="D11" s="98"/>
      <c r="E11" s="98"/>
      <c r="F11" s="98"/>
      <c r="G11" s="101"/>
      <c r="H11" s="102"/>
      <c r="I11" s="109"/>
    </row>
    <row r="12" s="87" customFormat="1" ht="30" customHeight="1" spans="1:9">
      <c r="A12" s="93"/>
      <c r="B12" s="100"/>
      <c r="C12" s="93"/>
      <c r="D12" s="98"/>
      <c r="E12" s="98"/>
      <c r="F12" s="98"/>
      <c r="G12" s="101"/>
      <c r="H12" s="102"/>
      <c r="I12" s="109"/>
    </row>
    <row r="13" s="87" customFormat="1" ht="30" customHeight="1" spans="1:9">
      <c r="A13" s="103"/>
      <c r="B13" s="72"/>
      <c r="C13" s="72"/>
      <c r="D13" s="104"/>
      <c r="E13" s="104"/>
      <c r="F13" s="105"/>
      <c r="G13" s="104"/>
      <c r="H13" s="106"/>
      <c r="I13" s="103"/>
    </row>
    <row r="14" s="87" customFormat="1" ht="30" customHeight="1" spans="1:9">
      <c r="A14" s="103"/>
      <c r="B14" s="72"/>
      <c r="C14" s="72"/>
      <c r="D14" s="63"/>
      <c r="E14" s="63"/>
      <c r="F14" s="105"/>
      <c r="G14" s="63"/>
      <c r="H14" s="106"/>
      <c r="I14" s="103"/>
    </row>
    <row r="15" s="38" customFormat="1" ht="54" customHeight="1" spans="1:9">
      <c r="A15" s="107" t="s">
        <v>1620</v>
      </c>
      <c r="B15" s="53"/>
      <c r="C15" s="53"/>
      <c r="D15" s="53"/>
      <c r="E15" s="53"/>
      <c r="F15" s="53"/>
      <c r="G15" s="53"/>
      <c r="H15" s="53"/>
      <c r="I15" s="53"/>
    </row>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sheetData>
  <sheetProtection selectLockedCells="1" selectUnlockedCells="1"/>
  <mergeCells count="9">
    <mergeCell ref="A2:I2"/>
    <mergeCell ref="G3:H3"/>
    <mergeCell ref="D4:F4"/>
    <mergeCell ref="G4:H4"/>
    <mergeCell ref="A15:I15"/>
    <mergeCell ref="A4:A5"/>
    <mergeCell ref="B4:B5"/>
    <mergeCell ref="C4:C5"/>
    <mergeCell ref="I4:I5"/>
  </mergeCells>
  <conditionalFormatting sqref="C13">
    <cfRule type="duplicateValues" dxfId="0" priority="2"/>
  </conditionalFormatting>
  <conditionalFormatting sqref="C14">
    <cfRule type="duplicateValues" dxfId="0" priority="1"/>
  </conditionalFormatting>
  <printOptions horizontalCentered="1"/>
  <pageMargins left="0.590277777777778" right="0.590277777777778" top="0.786805555555556" bottom="0.786805555555556" header="0.5" footer="0.5"/>
  <pageSetup paperSize="9" scale="84" orientation="portrait" horizontalDpi="600"/>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5"/>
  <sheetViews>
    <sheetView showZeros="0" view="pageBreakPreview" zoomScaleNormal="100" zoomScaleSheetLayoutView="100" workbookViewId="0">
      <selection activeCell="B8" sqref="B8"/>
    </sheetView>
  </sheetViews>
  <sheetFormatPr defaultColWidth="9" defaultRowHeight="14.4" outlineLevelCol="4"/>
  <cols>
    <col min="1" max="1" width="40.8" style="78" customWidth="1"/>
    <col min="2" max="2" width="12.3" style="78" customWidth="1"/>
    <col min="3" max="5" width="10.3" style="78" customWidth="1"/>
    <col min="6" max="16384" width="9" style="78"/>
  </cols>
  <sheetData>
    <row r="1" s="75" customFormat="1" ht="24" customHeight="1" spans="1:1">
      <c r="A1" s="80" t="s">
        <v>74</v>
      </c>
    </row>
    <row r="2" s="76" customFormat="1" ht="42" customHeight="1" spans="1:5">
      <c r="A2" s="43" t="s">
        <v>73</v>
      </c>
      <c r="B2" s="43"/>
      <c r="C2" s="43"/>
      <c r="D2" s="43"/>
      <c r="E2" s="43"/>
    </row>
    <row r="3" s="77" customFormat="1" ht="27" customHeight="1" spans="1:5">
      <c r="A3" s="81" t="s">
        <v>84</v>
      </c>
      <c r="B3" s="81"/>
      <c r="C3" s="81"/>
      <c r="D3" s="81"/>
      <c r="E3" s="81"/>
    </row>
    <row r="4" s="78" customFormat="1" ht="25" customHeight="1" spans="1:5">
      <c r="A4" s="61" t="s">
        <v>1601</v>
      </c>
      <c r="B4" s="61" t="s">
        <v>1536</v>
      </c>
      <c r="C4" s="61" t="s">
        <v>1571</v>
      </c>
      <c r="D4" s="61" t="s">
        <v>1572</v>
      </c>
      <c r="E4" s="61" t="s">
        <v>1621</v>
      </c>
    </row>
    <row r="5" s="79" customFormat="1" ht="24" customHeight="1" spans="1:5">
      <c r="A5" s="60" t="s">
        <v>1622</v>
      </c>
      <c r="B5" s="82" t="s">
        <v>1537</v>
      </c>
      <c r="C5" s="83">
        <f>C6+C7</f>
        <v>19044</v>
      </c>
      <c r="D5" s="83">
        <f>D6+D7</f>
        <v>0</v>
      </c>
      <c r="E5" s="83"/>
    </row>
    <row r="6" s="78" customFormat="1" ht="24" customHeight="1" spans="1:5">
      <c r="A6" s="63" t="s">
        <v>1623</v>
      </c>
      <c r="B6" s="61" t="s">
        <v>1538</v>
      </c>
      <c r="C6" s="62">
        <v>18900</v>
      </c>
      <c r="D6" s="62"/>
      <c r="E6" s="62"/>
    </row>
    <row r="7" s="78" customFormat="1" ht="24" customHeight="1" spans="1:5">
      <c r="A7" s="63" t="s">
        <v>1624</v>
      </c>
      <c r="B7" s="61" t="s">
        <v>1539</v>
      </c>
      <c r="C7" s="62">
        <v>144</v>
      </c>
      <c r="D7" s="62"/>
      <c r="E7" s="62"/>
    </row>
    <row r="8" s="79" customFormat="1" ht="24" customHeight="1" spans="1:5">
      <c r="A8" s="60" t="s">
        <v>1625</v>
      </c>
      <c r="B8" s="82" t="s">
        <v>1540</v>
      </c>
      <c r="C8" s="83">
        <f>C9+C10</f>
        <v>0</v>
      </c>
      <c r="D8" s="83">
        <f>D9+D10</f>
        <v>0</v>
      </c>
      <c r="E8" s="83"/>
    </row>
    <row r="9" s="78" customFormat="1" ht="24" customHeight="1" spans="1:5">
      <c r="A9" s="63" t="s">
        <v>1623</v>
      </c>
      <c r="B9" s="61" t="s">
        <v>1541</v>
      </c>
      <c r="C9" s="62"/>
      <c r="D9" s="62"/>
      <c r="E9" s="62"/>
    </row>
    <row r="10" s="78" customFormat="1" ht="24" customHeight="1" spans="1:5">
      <c r="A10" s="63" t="s">
        <v>1624</v>
      </c>
      <c r="B10" s="61" t="s">
        <v>1542</v>
      </c>
      <c r="C10" s="62"/>
      <c r="D10" s="62"/>
      <c r="E10" s="62"/>
    </row>
    <row r="11" s="78" customFormat="1" ht="42" customHeight="1" spans="1:5">
      <c r="A11" s="84" t="s">
        <v>1626</v>
      </c>
      <c r="B11" s="84"/>
      <c r="C11" s="84"/>
      <c r="D11" s="84"/>
      <c r="E11" s="84"/>
    </row>
    <row r="12" s="78" customFormat="1" ht="24" customHeight="1"/>
    <row r="13" s="78" customFormat="1" ht="24" customHeight="1"/>
    <row r="14" s="78" customFormat="1" ht="24" customHeight="1"/>
    <row r="15" s="78" customFormat="1" ht="24" customHeight="1"/>
    <row r="16" s="78" customFormat="1" ht="24" customHeight="1"/>
    <row r="17" s="78" customFormat="1" ht="24" customHeight="1"/>
    <row r="18" s="78" customFormat="1" ht="24" customHeight="1"/>
    <row r="19" s="78" customFormat="1" ht="24" customHeight="1"/>
    <row r="20" s="78" customFormat="1" ht="24" customHeight="1"/>
    <row r="21" s="78" customFormat="1" ht="24" customHeight="1"/>
    <row r="22" s="78" customFormat="1" ht="24" customHeight="1"/>
    <row r="23" s="78" customFormat="1" ht="24" customHeight="1"/>
    <row r="24" s="78" customFormat="1" ht="24" customHeight="1"/>
    <row r="25" s="78" customFormat="1" ht="24" customHeight="1"/>
    <row r="26" s="78" customFormat="1" ht="24" customHeight="1"/>
    <row r="27" s="78" customFormat="1" ht="24" customHeight="1"/>
    <row r="28" s="78" customFormat="1" ht="24" customHeight="1"/>
    <row r="29" s="78" customFormat="1" ht="24" customHeight="1"/>
    <row r="30" s="78" customFormat="1" ht="24" customHeight="1"/>
    <row r="31" s="78" customFormat="1" ht="24" customHeight="1"/>
    <row r="32" s="78" customFormat="1" ht="24" customHeight="1"/>
    <row r="33" s="78" customFormat="1" ht="24" customHeight="1"/>
    <row r="34" s="78" customFormat="1" ht="24" customHeight="1"/>
    <row r="35" s="78" customFormat="1" ht="24" customHeight="1"/>
    <row r="36" s="78" customFormat="1" ht="24" customHeight="1"/>
    <row r="37" s="78" customFormat="1" ht="24" customHeight="1"/>
    <row r="38" s="78" customFormat="1" ht="24" customHeight="1"/>
    <row r="39" s="78" customFormat="1" ht="24" customHeight="1"/>
    <row r="40" s="78" customFormat="1" ht="24" customHeight="1"/>
    <row r="41" s="78" customFormat="1" ht="24" customHeight="1"/>
    <row r="42" s="78" customFormat="1" ht="24" customHeight="1"/>
    <row r="43" s="78" customFormat="1" ht="24" customHeight="1"/>
    <row r="44" s="78" customFormat="1" ht="24" customHeight="1"/>
    <row r="45" s="78" customFormat="1" ht="24" customHeight="1"/>
    <row r="46" s="78" customFormat="1" ht="24" customHeight="1"/>
    <row r="47" s="78" customFormat="1" ht="24" customHeight="1"/>
    <row r="48" s="78" customFormat="1" ht="24" customHeight="1"/>
    <row r="49" s="78" customFormat="1" ht="24" customHeight="1"/>
    <row r="50" s="78" customFormat="1" ht="24" customHeight="1"/>
    <row r="51" s="78" customFormat="1" ht="24" customHeight="1"/>
    <row r="52" s="78" customFormat="1" ht="24" customHeight="1"/>
    <row r="53" s="78" customFormat="1" ht="24" customHeight="1"/>
    <row r="54" s="78" customFormat="1" ht="24" customHeight="1"/>
    <row r="55" s="78" customFormat="1" ht="24" customHeight="1"/>
    <row r="56" s="78" customFormat="1" ht="24" customHeight="1"/>
    <row r="57" s="78" customFormat="1" ht="24" customHeight="1"/>
    <row r="58" s="78" customFormat="1" ht="24" customHeight="1"/>
    <row r="59" s="78" customFormat="1" ht="24" customHeight="1"/>
    <row r="60" s="78" customFormat="1" ht="24" customHeight="1"/>
    <row r="61" s="78" customFormat="1" ht="24" customHeight="1"/>
    <row r="62" s="78" customFormat="1" ht="24" customHeight="1"/>
    <row r="63" s="78" customFormat="1" ht="24" customHeight="1"/>
    <row r="64" s="78" customFormat="1" ht="24" customHeight="1"/>
    <row r="65" s="78" customFormat="1" ht="24" customHeight="1"/>
    <row r="66" s="78" customFormat="1" ht="24" customHeight="1"/>
    <row r="67" s="78" customFormat="1" ht="24" customHeight="1"/>
    <row r="68" s="78" customFormat="1" ht="24" customHeight="1"/>
    <row r="69" s="78" customFormat="1" ht="24" customHeight="1"/>
    <row r="70" s="78" customFormat="1" ht="24" customHeight="1"/>
    <row r="71" s="78" customFormat="1" ht="24" customHeight="1"/>
    <row r="72" s="78" customFormat="1" ht="24" customHeight="1"/>
    <row r="73" s="78" customFormat="1" ht="24" customHeight="1"/>
    <row r="74" s="78" customFormat="1" ht="24" customHeight="1"/>
    <row r="75" s="78" customFormat="1" ht="24" customHeight="1"/>
    <row r="76" s="78" customFormat="1" ht="24" customHeight="1"/>
    <row r="77" s="78" customFormat="1" ht="24" customHeight="1"/>
    <row r="78" s="78" customFormat="1" ht="24" customHeight="1"/>
    <row r="79" s="78" customFormat="1" ht="24" customHeight="1"/>
    <row r="80" s="78" customFormat="1" ht="24" customHeight="1"/>
    <row r="81" s="78" customFormat="1" ht="24" customHeight="1"/>
    <row r="82" s="78" customFormat="1" ht="24" customHeight="1"/>
    <row r="83" s="78" customFormat="1" ht="24" customHeight="1"/>
    <row r="84" s="78" customFormat="1" ht="24" customHeight="1"/>
    <row r="85" s="78" customFormat="1" ht="24" customHeight="1"/>
    <row r="86" s="78" customFormat="1" ht="24" customHeight="1"/>
    <row r="87" s="78" customFormat="1" ht="24" customHeight="1"/>
    <row r="88" s="78" customFormat="1" ht="24" customHeight="1"/>
    <row r="89" s="78" customFormat="1" ht="24" customHeight="1"/>
    <row r="90" s="78" customFormat="1" ht="24" customHeight="1"/>
    <row r="91" s="78" customFormat="1" ht="24" customHeight="1"/>
    <row r="92" s="78" customFormat="1" ht="24" customHeight="1"/>
    <row r="93" s="78" customFormat="1" ht="24" customHeight="1"/>
    <row r="94" s="78" customFormat="1" ht="24" customHeight="1"/>
    <row r="95" s="78" customFormat="1" ht="24" customHeight="1"/>
  </sheetData>
  <mergeCells count="3">
    <mergeCell ref="A2:E2"/>
    <mergeCell ref="A3:E3"/>
    <mergeCell ref="A11:E11"/>
  </mergeCells>
  <printOptions horizontalCentered="1"/>
  <pageMargins left="0.590277777777778" right="0.590277777777778" top="0.786805555555556" bottom="0.786805555555556" header="0.5" footer="0.5"/>
  <pageSetup paperSize="9" orientation="portrait" horizontalDpi="600"/>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2"/>
  <sheetViews>
    <sheetView showZeros="0" view="pageBreakPreview" zoomScaleNormal="100" zoomScaleSheetLayoutView="100" workbookViewId="0">
      <selection activeCell="B3" sqref="B3"/>
    </sheetView>
  </sheetViews>
  <sheetFormatPr defaultColWidth="9" defaultRowHeight="14.4" outlineLevelCol="5"/>
  <cols>
    <col min="1" max="1" width="18" style="39" customWidth="1"/>
    <col min="2" max="2" width="15.625" style="40" customWidth="1"/>
    <col min="3" max="3" width="26.75" style="39" customWidth="1"/>
    <col min="4" max="4" width="15.625" style="39" customWidth="1"/>
    <col min="5" max="6" width="12.625" style="39" customWidth="1"/>
    <col min="7" max="16384" width="9" style="41"/>
  </cols>
  <sheetData>
    <row r="1" s="33" customFormat="1" ht="24" customHeight="1" spans="1:2">
      <c r="A1" s="33" t="s">
        <v>76</v>
      </c>
      <c r="B1" s="42"/>
    </row>
    <row r="2" s="64" customFormat="1" ht="50" customHeight="1" spans="1:6">
      <c r="A2" s="43" t="s">
        <v>1627</v>
      </c>
      <c r="B2" s="43"/>
      <c r="C2" s="43"/>
      <c r="D2" s="43"/>
      <c r="E2" s="43"/>
      <c r="F2" s="43"/>
    </row>
    <row r="3" s="65" customFormat="1" ht="27" customHeight="1" spans="2:6">
      <c r="B3" s="68"/>
      <c r="C3" s="68"/>
      <c r="D3" s="68"/>
      <c r="E3" s="68"/>
      <c r="F3" s="69" t="s">
        <v>84</v>
      </c>
    </row>
    <row r="4" s="66" customFormat="1" ht="40" customHeight="1" spans="1:6">
      <c r="A4" s="70" t="s">
        <v>1611</v>
      </c>
      <c r="B4" s="61" t="s">
        <v>1262</v>
      </c>
      <c r="C4" s="61" t="s">
        <v>1628</v>
      </c>
      <c r="D4" s="61" t="s">
        <v>1629</v>
      </c>
      <c r="E4" s="61" t="s">
        <v>1630</v>
      </c>
      <c r="F4" s="61" t="s">
        <v>1631</v>
      </c>
    </row>
    <row r="5" s="67" customFormat="1" ht="34" customHeight="1" spans="1:6">
      <c r="A5" s="61"/>
      <c r="B5" s="71"/>
      <c r="C5" s="72"/>
      <c r="D5" s="71"/>
      <c r="E5" s="73"/>
      <c r="F5" s="61"/>
    </row>
    <row r="6" s="67" customFormat="1" ht="55" customHeight="1" spans="1:6">
      <c r="A6" s="61"/>
      <c r="B6" s="71"/>
      <c r="C6" s="72"/>
      <c r="D6" s="71"/>
      <c r="E6" s="73"/>
      <c r="F6" s="61"/>
    </row>
    <row r="7" s="67" customFormat="1" ht="34" customHeight="1" spans="1:6">
      <c r="A7" s="73"/>
      <c r="B7" s="71"/>
      <c r="C7" s="72"/>
      <c r="D7" s="72"/>
      <c r="E7" s="73"/>
      <c r="F7" s="63"/>
    </row>
    <row r="8" s="67" customFormat="1" ht="34" customHeight="1" spans="1:6">
      <c r="A8" s="73"/>
      <c r="B8" s="71"/>
      <c r="C8" s="72"/>
      <c r="D8" s="72"/>
      <c r="E8" s="73"/>
      <c r="F8" s="63"/>
    </row>
    <row r="9" s="67" customFormat="1" ht="34" customHeight="1" spans="1:6">
      <c r="A9" s="73" t="s">
        <v>189</v>
      </c>
      <c r="B9" s="71"/>
      <c r="C9" s="72"/>
      <c r="D9" s="72"/>
      <c r="E9" s="73"/>
      <c r="F9" s="63"/>
    </row>
    <row r="10" s="67" customFormat="1" ht="34" customHeight="1" spans="1:6">
      <c r="A10" s="73"/>
      <c r="B10" s="71"/>
      <c r="C10" s="72"/>
      <c r="D10" s="72"/>
      <c r="E10" s="73"/>
      <c r="F10" s="63"/>
    </row>
    <row r="11" s="67" customFormat="1" ht="34" customHeight="1" spans="1:6">
      <c r="A11" s="73"/>
      <c r="B11" s="71"/>
      <c r="C11" s="72"/>
      <c r="D11" s="72"/>
      <c r="E11" s="73"/>
      <c r="F11" s="63"/>
    </row>
    <row r="12" s="67" customFormat="1" ht="34" customHeight="1" spans="1:6">
      <c r="A12" s="73"/>
      <c r="B12" s="71"/>
      <c r="C12" s="72"/>
      <c r="D12" s="72"/>
      <c r="E12" s="73"/>
      <c r="F12" s="63"/>
    </row>
    <row r="13" s="67" customFormat="1" ht="34" customHeight="1" spans="1:6">
      <c r="A13" s="73"/>
      <c r="B13" s="71"/>
      <c r="C13" s="72"/>
      <c r="D13" s="72"/>
      <c r="E13" s="73"/>
      <c r="F13" s="63"/>
    </row>
    <row r="14" s="67" customFormat="1" ht="34" customHeight="1" spans="1:6">
      <c r="A14" s="74"/>
      <c r="B14" s="71"/>
      <c r="C14" s="72"/>
      <c r="D14" s="72"/>
      <c r="E14" s="73"/>
      <c r="F14" s="63"/>
    </row>
    <row r="15" s="38" customFormat="1" ht="45" customHeight="1" spans="1:6">
      <c r="A15" s="53" t="s">
        <v>1632</v>
      </c>
      <c r="B15" s="53"/>
      <c r="C15" s="53"/>
      <c r="D15" s="53"/>
      <c r="E15" s="53"/>
      <c r="F15" s="53"/>
    </row>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sheetData>
  <mergeCells count="2">
    <mergeCell ref="A2:F2"/>
    <mergeCell ref="A15:F15"/>
  </mergeCells>
  <printOptions horizontalCentered="1"/>
  <pageMargins left="0.590277777777778" right="0.590277777777778" top="0.786805555555556" bottom="0.786805555555556" header="0.5" footer="0.5"/>
  <pageSetup paperSize="9" scale="83" orientation="portrait" horizontalDpi="600"/>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7"/>
  <sheetViews>
    <sheetView showZeros="0" view="pageBreakPreview" zoomScaleNormal="100" zoomScaleSheetLayoutView="100" workbookViewId="0">
      <selection activeCell="A2" sqref="A2:E2"/>
    </sheetView>
  </sheetViews>
  <sheetFormatPr defaultColWidth="9" defaultRowHeight="14.4" outlineLevelCol="4"/>
  <cols>
    <col min="1" max="1" width="41" style="38" customWidth="1"/>
    <col min="2" max="3" width="10.375" style="38" customWidth="1"/>
    <col min="4" max="4" width="12.75" style="38" customWidth="1"/>
    <col min="5" max="5" width="10.375" style="38" customWidth="1"/>
    <col min="6" max="6" width="11.375" style="38" customWidth="1"/>
    <col min="7" max="16384" width="9" style="38"/>
  </cols>
  <sheetData>
    <row r="1" s="33" customFormat="1" ht="24" customHeight="1" spans="1:2">
      <c r="A1" s="33" t="s">
        <v>78</v>
      </c>
      <c r="B1" s="42"/>
    </row>
    <row r="2" s="54" customFormat="1" ht="42" customHeight="1" spans="1:5">
      <c r="A2" s="43" t="s">
        <v>77</v>
      </c>
      <c r="B2" s="43"/>
      <c r="C2" s="43"/>
      <c r="D2" s="43"/>
      <c r="E2" s="43"/>
    </row>
    <row r="3" s="55" customFormat="1" ht="27" customHeight="1" spans="1:5">
      <c r="A3" s="57" t="s">
        <v>84</v>
      </c>
      <c r="B3" s="57"/>
      <c r="C3" s="57"/>
      <c r="D3" s="57"/>
      <c r="E3" s="57"/>
    </row>
    <row r="4" s="56" customFormat="1" ht="24" customHeight="1" spans="1:5">
      <c r="A4" s="48" t="s">
        <v>1601</v>
      </c>
      <c r="B4" s="48" t="s">
        <v>1536</v>
      </c>
      <c r="C4" s="48" t="s">
        <v>1571</v>
      </c>
      <c r="D4" s="48" t="s">
        <v>1572</v>
      </c>
      <c r="E4" s="48" t="s">
        <v>1621</v>
      </c>
    </row>
    <row r="5" s="56" customFormat="1" ht="36" customHeight="1" spans="1:5">
      <c r="A5" s="58" t="s">
        <v>1622</v>
      </c>
      <c r="B5" s="48" t="s">
        <v>1537</v>
      </c>
      <c r="C5" s="59"/>
      <c r="D5" s="59"/>
      <c r="E5" s="59"/>
    </row>
    <row r="6" s="56" customFormat="1" ht="62" customHeight="1" spans="1:5">
      <c r="A6" s="51" t="s">
        <v>1623</v>
      </c>
      <c r="B6" s="48" t="s">
        <v>1538</v>
      </c>
      <c r="C6" s="59">
        <v>18900</v>
      </c>
      <c r="D6" s="59"/>
      <c r="E6" s="59"/>
    </row>
    <row r="7" s="56" customFormat="1" ht="24" customHeight="1" spans="1:5">
      <c r="A7" s="51" t="s">
        <v>1624</v>
      </c>
      <c r="B7" s="48" t="s">
        <v>1539</v>
      </c>
      <c r="C7" s="59">
        <v>144</v>
      </c>
      <c r="D7" s="59"/>
      <c r="E7" s="59"/>
    </row>
    <row r="8" s="38" customFormat="1" ht="25" customHeight="1" spans="1:5">
      <c r="A8" s="60" t="s">
        <v>1633</v>
      </c>
      <c r="B8" s="61" t="s">
        <v>1540</v>
      </c>
      <c r="C8" s="62"/>
      <c r="D8" s="62"/>
      <c r="E8" s="62"/>
    </row>
    <row r="9" s="38" customFormat="1" ht="25" customHeight="1" spans="1:5">
      <c r="A9" s="63" t="s">
        <v>1623</v>
      </c>
      <c r="B9" s="61" t="s">
        <v>1541</v>
      </c>
      <c r="C9" s="62"/>
      <c r="D9" s="62"/>
      <c r="E9" s="62"/>
    </row>
    <row r="10" s="38" customFormat="1" ht="25" customHeight="1" spans="1:5">
      <c r="A10" s="63" t="s">
        <v>1624</v>
      </c>
      <c r="B10" s="61" t="s">
        <v>1542</v>
      </c>
      <c r="C10" s="62"/>
      <c r="D10" s="62"/>
      <c r="E10" s="62"/>
    </row>
    <row r="11" s="38" customFormat="1" ht="25" customHeight="1" spans="1:5">
      <c r="A11" s="63" t="s">
        <v>1634</v>
      </c>
      <c r="B11" s="61" t="s">
        <v>1635</v>
      </c>
      <c r="C11" s="62"/>
      <c r="D11" s="62"/>
      <c r="E11" s="62"/>
    </row>
    <row r="12" s="38" customFormat="1" ht="25" customHeight="1" spans="1:5">
      <c r="A12" s="63" t="s">
        <v>1623</v>
      </c>
      <c r="B12" s="61" t="s">
        <v>1582</v>
      </c>
      <c r="C12" s="62"/>
      <c r="D12" s="62"/>
      <c r="E12" s="62"/>
    </row>
    <row r="13" s="38" customFormat="1" ht="25" customHeight="1" spans="1:5">
      <c r="A13" s="63" t="s">
        <v>1624</v>
      </c>
      <c r="B13" s="61" t="s">
        <v>1636</v>
      </c>
      <c r="C13" s="62"/>
      <c r="D13" s="62"/>
      <c r="E13" s="62"/>
    </row>
    <row r="14" s="38" customFormat="1" ht="25" customHeight="1" spans="1:5">
      <c r="A14" s="60" t="s">
        <v>1637</v>
      </c>
      <c r="B14" s="61" t="s">
        <v>1638</v>
      </c>
      <c r="C14" s="62"/>
      <c r="D14" s="62"/>
      <c r="E14" s="62"/>
    </row>
    <row r="15" s="38" customFormat="1" ht="25" customHeight="1" spans="1:5">
      <c r="A15" s="63" t="s">
        <v>1623</v>
      </c>
      <c r="B15" s="61" t="s">
        <v>1586</v>
      </c>
      <c r="C15" s="62"/>
      <c r="D15" s="62"/>
      <c r="E15" s="62"/>
    </row>
    <row r="16" s="38" customFormat="1" ht="25" customHeight="1" spans="1:5">
      <c r="A16" s="63" t="s">
        <v>1624</v>
      </c>
      <c r="B16" s="61" t="s">
        <v>1639</v>
      </c>
      <c r="C16" s="62"/>
      <c r="D16" s="62"/>
      <c r="E16" s="62"/>
    </row>
    <row r="17" ht="49" customHeight="1" spans="1:5">
      <c r="A17" s="53" t="s">
        <v>1640</v>
      </c>
      <c r="B17" s="53"/>
      <c r="C17" s="53"/>
      <c r="D17" s="53"/>
      <c r="E17" s="53"/>
    </row>
  </sheetData>
  <mergeCells count="3">
    <mergeCell ref="A2:E2"/>
    <mergeCell ref="A3:E3"/>
    <mergeCell ref="A17:E17"/>
  </mergeCells>
  <printOptions horizontalCentered="1"/>
  <pageMargins left="0.751388888888889" right="0.751388888888889" top="1" bottom="1" header="0.511805555555556" footer="0.511805555555556"/>
  <pageSetup paperSize="9" scale="95" fitToHeight="0" orientation="portrait" horizontalDpi="600"/>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pageSetUpPr fitToPage="1"/>
  </sheetPr>
  <dimension ref="A1:F8"/>
  <sheetViews>
    <sheetView showZeros="0" view="pageBreakPreview" zoomScaleNormal="100" zoomScaleSheetLayoutView="100" workbookViewId="0">
      <selection activeCell="A2" sqref="A2:F2"/>
    </sheetView>
  </sheetViews>
  <sheetFormatPr defaultColWidth="9" defaultRowHeight="14.4" outlineLevelRow="7" outlineLevelCol="5"/>
  <cols>
    <col min="1" max="1" width="11.3833333333333" style="39" customWidth="1"/>
    <col min="2" max="2" width="14.125" style="40" customWidth="1"/>
    <col min="3" max="3" width="24.0083333333333" style="39" customWidth="1"/>
    <col min="4" max="4" width="12.75" style="39" customWidth="1"/>
    <col min="5" max="5" width="12.375" style="39" customWidth="1"/>
    <col min="6" max="6" width="11.375" style="39" customWidth="1"/>
    <col min="7" max="16384" width="9" style="41"/>
  </cols>
  <sheetData>
    <row r="1" s="33" customFormat="1" ht="24" customHeight="1" spans="1:2">
      <c r="A1" s="33" t="s">
        <v>80</v>
      </c>
      <c r="B1" s="42"/>
    </row>
    <row r="2" s="34" customFormat="1" ht="42" customHeight="1" spans="1:6">
      <c r="A2" s="43" t="s">
        <v>79</v>
      </c>
      <c r="B2" s="43"/>
      <c r="C2" s="43"/>
      <c r="D2" s="43"/>
      <c r="E2" s="43"/>
      <c r="F2" s="43"/>
    </row>
    <row r="3" s="35" customFormat="1" ht="27" customHeight="1" spans="1:6">
      <c r="A3" s="44"/>
      <c r="B3" s="45"/>
      <c r="C3" s="45"/>
      <c r="D3" s="45"/>
      <c r="E3" s="45"/>
      <c r="F3" s="46" t="s">
        <v>84</v>
      </c>
    </row>
    <row r="4" s="36" customFormat="1" ht="24" customHeight="1" spans="1:6">
      <c r="A4" s="47" t="s">
        <v>3</v>
      </c>
      <c r="B4" s="48" t="s">
        <v>1262</v>
      </c>
      <c r="C4" s="48" t="s">
        <v>1628</v>
      </c>
      <c r="D4" s="48" t="s">
        <v>1629</v>
      </c>
      <c r="E4" s="48" t="s">
        <v>1630</v>
      </c>
      <c r="F4" s="48" t="s">
        <v>1631</v>
      </c>
    </row>
    <row r="5" s="37" customFormat="1" ht="36" customHeight="1" spans="1:6">
      <c r="A5" s="49">
        <v>1</v>
      </c>
      <c r="B5" s="50"/>
      <c r="C5" s="50"/>
      <c r="D5" s="50"/>
      <c r="E5" s="49"/>
      <c r="F5" s="51"/>
    </row>
    <row r="6" s="37" customFormat="1" ht="62" customHeight="1" spans="1:6">
      <c r="A6" s="49">
        <v>2</v>
      </c>
      <c r="B6" s="50"/>
      <c r="C6" s="50"/>
      <c r="D6" s="50"/>
      <c r="E6" s="49"/>
      <c r="F6" s="51"/>
    </row>
    <row r="7" s="37" customFormat="1" ht="24" customHeight="1" spans="1:6">
      <c r="A7" s="49" t="s">
        <v>189</v>
      </c>
      <c r="B7" s="50"/>
      <c r="C7" s="50"/>
      <c r="D7" s="50"/>
      <c r="E7" s="52"/>
      <c r="F7" s="51"/>
    </row>
    <row r="8" s="38" customFormat="1" ht="48" customHeight="1" spans="1:6">
      <c r="A8" s="53" t="s">
        <v>1641</v>
      </c>
      <c r="B8" s="53"/>
      <c r="C8" s="53"/>
      <c r="D8" s="53"/>
      <c r="E8" s="53"/>
      <c r="F8" s="53"/>
    </row>
  </sheetData>
  <mergeCells count="2">
    <mergeCell ref="A2:F2"/>
    <mergeCell ref="A8:F8"/>
  </mergeCells>
  <printOptions horizontalCentered="1"/>
  <pageMargins left="0.700694444444445" right="0.700694444444445" top="0.393055555555556" bottom="0.393055555555556" header="0.297916666666667" footer="0.297916666666667"/>
  <pageSetup paperSize="9" scale="95" fitToHeight="0" orientation="portrait" horizontalDpi="600"/>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65"/>
  <sheetViews>
    <sheetView tabSelected="1" view="pageBreakPreview" zoomScaleNormal="85" zoomScaleSheetLayoutView="100" workbookViewId="0">
      <selection activeCell="A2" sqref="A2:I2"/>
    </sheetView>
  </sheetViews>
  <sheetFormatPr defaultColWidth="10" defaultRowHeight="14.4"/>
  <cols>
    <col min="1" max="1" width="4.75" style="4" customWidth="1"/>
    <col min="2" max="2" width="11.75" style="5" customWidth="1"/>
    <col min="3" max="3" width="18.75" style="5" customWidth="1"/>
    <col min="4" max="4" width="47.625" style="5" customWidth="1"/>
    <col min="5" max="9" width="13.525" style="5" customWidth="1"/>
    <col min="10" max="10" width="14.125" style="5" customWidth="1"/>
    <col min="11" max="13" width="9.75" style="5" customWidth="1"/>
    <col min="14" max="16383" width="10" style="5"/>
  </cols>
  <sheetData>
    <row r="1" s="1" customFormat="1" ht="24" customHeight="1" spans="1:8">
      <c r="A1" s="6" t="s">
        <v>83</v>
      </c>
      <c r="D1" s="7"/>
      <c r="E1" s="7"/>
      <c r="F1" s="7"/>
      <c r="G1" s="7"/>
      <c r="H1" s="8"/>
    </row>
    <row r="2" s="2" customFormat="1" ht="70" customHeight="1" spans="1:16383">
      <c r="A2" s="9" t="s">
        <v>82</v>
      </c>
      <c r="B2" s="9"/>
      <c r="C2" s="9"/>
      <c r="D2" s="9"/>
      <c r="E2" s="9"/>
      <c r="F2" s="9"/>
      <c r="G2" s="9"/>
      <c r="H2" s="9"/>
      <c r="I2" s="9"/>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28"/>
      <c r="JY2" s="28"/>
      <c r="JZ2" s="28"/>
      <c r="KA2" s="28"/>
      <c r="KB2" s="28"/>
      <c r="KC2" s="28"/>
      <c r="KD2" s="28"/>
      <c r="KE2" s="28"/>
      <c r="KF2" s="28"/>
      <c r="KG2" s="28"/>
      <c r="KH2" s="28"/>
      <c r="KI2" s="28"/>
      <c r="KJ2" s="28"/>
      <c r="KK2" s="28"/>
      <c r="KL2" s="28"/>
      <c r="KM2" s="28"/>
      <c r="KN2" s="28"/>
      <c r="KO2" s="28"/>
      <c r="KP2" s="28"/>
      <c r="KQ2" s="28"/>
      <c r="KR2" s="28"/>
      <c r="KS2" s="28"/>
      <c r="KT2" s="28"/>
      <c r="KU2" s="28"/>
      <c r="KV2" s="28"/>
      <c r="KW2" s="28"/>
      <c r="KX2" s="28"/>
      <c r="KY2" s="28"/>
      <c r="KZ2" s="28"/>
      <c r="LA2" s="28"/>
      <c r="LB2" s="28"/>
      <c r="LC2" s="28"/>
      <c r="LD2" s="28"/>
      <c r="LE2" s="28"/>
      <c r="LF2" s="28"/>
      <c r="LG2" s="28"/>
      <c r="LH2" s="28"/>
      <c r="LI2" s="28"/>
      <c r="LJ2" s="28"/>
      <c r="LK2" s="28"/>
      <c r="LL2" s="28"/>
      <c r="LM2" s="28"/>
      <c r="LN2" s="28"/>
      <c r="LO2" s="28"/>
      <c r="LP2" s="28"/>
      <c r="LQ2" s="28"/>
      <c r="LR2" s="28"/>
      <c r="LS2" s="28"/>
      <c r="LT2" s="28"/>
      <c r="LU2" s="28"/>
      <c r="LV2" s="28"/>
      <c r="LW2" s="28"/>
      <c r="LX2" s="28"/>
      <c r="LY2" s="28"/>
      <c r="LZ2" s="28"/>
      <c r="MA2" s="28"/>
      <c r="MB2" s="28"/>
      <c r="MC2" s="28"/>
      <c r="MD2" s="28"/>
      <c r="ME2" s="28"/>
      <c r="MF2" s="28"/>
      <c r="MG2" s="28"/>
      <c r="MH2" s="28"/>
      <c r="MI2" s="28"/>
      <c r="MJ2" s="28"/>
      <c r="MK2" s="28"/>
      <c r="ML2" s="28"/>
      <c r="MM2" s="28"/>
      <c r="MN2" s="28"/>
      <c r="MO2" s="28"/>
      <c r="MP2" s="28"/>
      <c r="MQ2" s="28"/>
      <c r="MR2" s="28"/>
      <c r="MS2" s="28"/>
      <c r="MT2" s="28"/>
      <c r="MU2" s="28"/>
      <c r="MV2" s="28"/>
      <c r="MW2" s="28"/>
      <c r="MX2" s="28"/>
      <c r="MY2" s="28"/>
      <c r="MZ2" s="28"/>
      <c r="NA2" s="28"/>
      <c r="NB2" s="28"/>
      <c r="NC2" s="28"/>
      <c r="ND2" s="28"/>
      <c r="NE2" s="28"/>
      <c r="NF2" s="28"/>
      <c r="NG2" s="28"/>
      <c r="NH2" s="28"/>
      <c r="NI2" s="28"/>
      <c r="NJ2" s="28"/>
      <c r="NK2" s="28"/>
      <c r="NL2" s="28"/>
      <c r="NM2" s="28"/>
      <c r="NN2" s="28"/>
      <c r="NO2" s="28"/>
      <c r="NP2" s="28"/>
      <c r="NQ2" s="28"/>
      <c r="NR2" s="28"/>
      <c r="NS2" s="28"/>
      <c r="NT2" s="28"/>
      <c r="NU2" s="28"/>
      <c r="NV2" s="28"/>
      <c r="NW2" s="28"/>
      <c r="NX2" s="28"/>
      <c r="NY2" s="28"/>
      <c r="NZ2" s="28"/>
      <c r="OA2" s="28"/>
      <c r="OB2" s="28"/>
      <c r="OC2" s="28"/>
      <c r="OD2" s="28"/>
      <c r="OE2" s="28"/>
      <c r="OF2" s="28"/>
      <c r="OG2" s="28"/>
      <c r="OH2" s="28"/>
      <c r="OI2" s="28"/>
      <c r="OJ2" s="28"/>
      <c r="OK2" s="28"/>
      <c r="OL2" s="28"/>
      <c r="OM2" s="28"/>
      <c r="ON2" s="28"/>
      <c r="OO2" s="28"/>
      <c r="OP2" s="28"/>
      <c r="OQ2" s="28"/>
      <c r="OR2" s="28"/>
      <c r="OS2" s="28"/>
      <c r="OT2" s="28"/>
      <c r="OU2" s="28"/>
      <c r="OV2" s="28"/>
      <c r="OW2" s="28"/>
      <c r="OX2" s="28"/>
      <c r="OY2" s="28"/>
      <c r="OZ2" s="28"/>
      <c r="PA2" s="28"/>
      <c r="PB2" s="28"/>
      <c r="PC2" s="28"/>
      <c r="PD2" s="28"/>
      <c r="PE2" s="28"/>
      <c r="PF2" s="28"/>
      <c r="PG2" s="28"/>
      <c r="PH2" s="28"/>
      <c r="PI2" s="28"/>
      <c r="PJ2" s="28"/>
      <c r="PK2" s="28"/>
      <c r="PL2" s="28"/>
      <c r="PM2" s="28"/>
      <c r="PN2" s="28"/>
      <c r="PO2" s="28"/>
      <c r="PP2" s="28"/>
      <c r="PQ2" s="28"/>
      <c r="PR2" s="28"/>
      <c r="PS2" s="28"/>
      <c r="PT2" s="28"/>
      <c r="PU2" s="28"/>
      <c r="PV2" s="28"/>
      <c r="PW2" s="28"/>
      <c r="PX2" s="28"/>
      <c r="PY2" s="28"/>
      <c r="PZ2" s="28"/>
      <c r="QA2" s="28"/>
      <c r="QB2" s="28"/>
      <c r="QC2" s="28"/>
      <c r="QD2" s="28"/>
      <c r="QE2" s="28"/>
      <c r="QF2" s="28"/>
      <c r="QG2" s="28"/>
      <c r="QH2" s="28"/>
      <c r="QI2" s="28"/>
      <c r="QJ2" s="28"/>
      <c r="QK2" s="28"/>
      <c r="QL2" s="28"/>
      <c r="QM2" s="28"/>
      <c r="QN2" s="28"/>
      <c r="QO2" s="28"/>
      <c r="QP2" s="28"/>
      <c r="QQ2" s="28"/>
      <c r="QR2" s="28"/>
      <c r="QS2" s="28"/>
      <c r="QT2" s="28"/>
      <c r="QU2" s="28"/>
      <c r="QV2" s="28"/>
      <c r="QW2" s="28"/>
      <c r="QX2" s="28"/>
      <c r="QY2" s="28"/>
      <c r="QZ2" s="28"/>
      <c r="RA2" s="28"/>
      <c r="RB2" s="28"/>
      <c r="RC2" s="28"/>
      <c r="RD2" s="28"/>
      <c r="RE2" s="28"/>
      <c r="RF2" s="28"/>
      <c r="RG2" s="28"/>
      <c r="RH2" s="28"/>
      <c r="RI2" s="28"/>
      <c r="RJ2" s="28"/>
      <c r="RK2" s="28"/>
      <c r="RL2" s="28"/>
      <c r="RM2" s="28"/>
      <c r="RN2" s="28"/>
      <c r="RO2" s="28"/>
      <c r="RP2" s="28"/>
      <c r="RQ2" s="28"/>
      <c r="RR2" s="28"/>
      <c r="RS2" s="28"/>
      <c r="RT2" s="28"/>
      <c r="RU2" s="28"/>
      <c r="RV2" s="28"/>
      <c r="RW2" s="28"/>
      <c r="RX2" s="28"/>
      <c r="RY2" s="28"/>
      <c r="RZ2" s="28"/>
      <c r="SA2" s="28"/>
      <c r="SB2" s="28"/>
      <c r="SC2" s="28"/>
      <c r="SD2" s="28"/>
      <c r="SE2" s="28"/>
      <c r="SF2" s="28"/>
      <c r="SG2" s="28"/>
      <c r="SH2" s="28"/>
      <c r="SI2" s="28"/>
      <c r="SJ2" s="28"/>
      <c r="SK2" s="28"/>
      <c r="SL2" s="28"/>
      <c r="SM2" s="28"/>
      <c r="SN2" s="28"/>
      <c r="SO2" s="28"/>
      <c r="SP2" s="28"/>
      <c r="SQ2" s="28"/>
      <c r="SR2" s="28"/>
      <c r="SS2" s="28"/>
      <c r="ST2" s="28"/>
      <c r="SU2" s="28"/>
      <c r="SV2" s="28"/>
      <c r="SW2" s="28"/>
      <c r="SX2" s="28"/>
      <c r="SY2" s="28"/>
      <c r="SZ2" s="28"/>
      <c r="TA2" s="28"/>
      <c r="TB2" s="28"/>
      <c r="TC2" s="28"/>
      <c r="TD2" s="28"/>
      <c r="TE2" s="28"/>
      <c r="TF2" s="28"/>
      <c r="TG2" s="28"/>
      <c r="TH2" s="28"/>
      <c r="TI2" s="28"/>
      <c r="TJ2" s="28"/>
      <c r="TK2" s="28"/>
      <c r="TL2" s="28"/>
      <c r="TM2" s="28"/>
      <c r="TN2" s="28"/>
      <c r="TO2" s="28"/>
      <c r="TP2" s="28"/>
      <c r="TQ2" s="28"/>
      <c r="TR2" s="28"/>
      <c r="TS2" s="28"/>
      <c r="TT2" s="28"/>
      <c r="TU2" s="28"/>
      <c r="TV2" s="28"/>
      <c r="TW2" s="28"/>
      <c r="TX2" s="28"/>
      <c r="TY2" s="28"/>
      <c r="TZ2" s="28"/>
      <c r="UA2" s="28"/>
      <c r="UB2" s="28"/>
      <c r="UC2" s="28"/>
      <c r="UD2" s="28"/>
      <c r="UE2" s="28"/>
      <c r="UF2" s="28"/>
      <c r="UG2" s="28"/>
      <c r="UH2" s="28"/>
      <c r="UI2" s="28"/>
      <c r="UJ2" s="28"/>
      <c r="UK2" s="28"/>
      <c r="UL2" s="28"/>
      <c r="UM2" s="28"/>
      <c r="UN2" s="28"/>
      <c r="UO2" s="28"/>
      <c r="UP2" s="28"/>
      <c r="UQ2" s="28"/>
      <c r="UR2" s="28"/>
      <c r="US2" s="28"/>
      <c r="UT2" s="28"/>
      <c r="UU2" s="28"/>
      <c r="UV2" s="28"/>
      <c r="UW2" s="28"/>
      <c r="UX2" s="28"/>
      <c r="UY2" s="28"/>
      <c r="UZ2" s="28"/>
      <c r="VA2" s="28"/>
      <c r="VB2" s="28"/>
      <c r="VC2" s="28"/>
      <c r="VD2" s="28"/>
      <c r="VE2" s="28"/>
      <c r="VF2" s="28"/>
      <c r="VG2" s="28"/>
      <c r="VH2" s="28"/>
      <c r="VI2" s="28"/>
      <c r="VJ2" s="28"/>
      <c r="VK2" s="28"/>
      <c r="VL2" s="28"/>
      <c r="VM2" s="28"/>
      <c r="VN2" s="28"/>
      <c r="VO2" s="28"/>
      <c r="VP2" s="28"/>
      <c r="VQ2" s="28"/>
      <c r="VR2" s="28"/>
      <c r="VS2" s="28"/>
      <c r="VT2" s="28"/>
      <c r="VU2" s="28"/>
      <c r="VV2" s="28"/>
      <c r="VW2" s="28"/>
      <c r="VX2" s="28"/>
      <c r="VY2" s="28"/>
      <c r="VZ2" s="28"/>
      <c r="WA2" s="28"/>
      <c r="WB2" s="28"/>
      <c r="WC2" s="28"/>
      <c r="WD2" s="28"/>
      <c r="WE2" s="28"/>
      <c r="WF2" s="28"/>
      <c r="WG2" s="28"/>
      <c r="WH2" s="28"/>
      <c r="WI2" s="28"/>
      <c r="WJ2" s="28"/>
      <c r="WK2" s="28"/>
      <c r="WL2" s="28"/>
      <c r="WM2" s="28"/>
      <c r="WN2" s="28"/>
      <c r="WO2" s="28"/>
      <c r="WP2" s="28"/>
      <c r="WQ2" s="28"/>
      <c r="WR2" s="28"/>
      <c r="WS2" s="28"/>
      <c r="WT2" s="28"/>
      <c r="WU2" s="28"/>
      <c r="WV2" s="28"/>
      <c r="WW2" s="28"/>
      <c r="WX2" s="28"/>
      <c r="WY2" s="28"/>
      <c r="WZ2" s="28"/>
      <c r="XA2" s="28"/>
      <c r="XB2" s="28"/>
      <c r="XC2" s="28"/>
      <c r="XD2" s="28"/>
      <c r="XE2" s="28"/>
      <c r="XF2" s="28"/>
      <c r="XG2" s="28"/>
      <c r="XH2" s="28"/>
      <c r="XI2" s="28"/>
      <c r="XJ2" s="28"/>
      <c r="XK2" s="28"/>
      <c r="XL2" s="28"/>
      <c r="XM2" s="28"/>
      <c r="XN2" s="28"/>
      <c r="XO2" s="28"/>
      <c r="XP2" s="28"/>
      <c r="XQ2" s="28"/>
      <c r="XR2" s="28"/>
      <c r="XS2" s="28"/>
      <c r="XT2" s="28"/>
      <c r="XU2" s="28"/>
      <c r="XV2" s="28"/>
      <c r="XW2" s="28"/>
      <c r="XX2" s="28"/>
      <c r="XY2" s="28"/>
      <c r="XZ2" s="28"/>
      <c r="YA2" s="28"/>
      <c r="YB2" s="28"/>
      <c r="YC2" s="28"/>
      <c r="YD2" s="28"/>
      <c r="YE2" s="28"/>
      <c r="YF2" s="28"/>
      <c r="YG2" s="28"/>
      <c r="YH2" s="28"/>
      <c r="YI2" s="28"/>
      <c r="YJ2" s="28"/>
      <c r="YK2" s="28"/>
      <c r="YL2" s="28"/>
      <c r="YM2" s="28"/>
      <c r="YN2" s="28"/>
      <c r="YO2" s="28"/>
      <c r="YP2" s="28"/>
      <c r="YQ2" s="28"/>
      <c r="YR2" s="28"/>
      <c r="YS2" s="28"/>
      <c r="YT2" s="28"/>
      <c r="YU2" s="28"/>
      <c r="YV2" s="28"/>
      <c r="YW2" s="28"/>
      <c r="YX2" s="28"/>
      <c r="YY2" s="28"/>
      <c r="YZ2" s="28"/>
      <c r="ZA2" s="28"/>
      <c r="ZB2" s="28"/>
      <c r="ZC2" s="28"/>
      <c r="ZD2" s="28"/>
      <c r="ZE2" s="28"/>
      <c r="ZF2" s="28"/>
      <c r="ZG2" s="28"/>
      <c r="ZH2" s="28"/>
      <c r="ZI2" s="28"/>
      <c r="ZJ2" s="28"/>
      <c r="ZK2" s="28"/>
      <c r="ZL2" s="28"/>
      <c r="ZM2" s="28"/>
      <c r="ZN2" s="28"/>
      <c r="ZO2" s="28"/>
      <c r="ZP2" s="28"/>
      <c r="ZQ2" s="28"/>
      <c r="ZR2" s="28"/>
      <c r="ZS2" s="28"/>
      <c r="ZT2" s="28"/>
      <c r="ZU2" s="28"/>
      <c r="ZV2" s="28"/>
      <c r="ZW2" s="28"/>
      <c r="ZX2" s="28"/>
      <c r="ZY2" s="28"/>
      <c r="ZZ2" s="28"/>
      <c r="AAA2" s="28"/>
      <c r="AAB2" s="28"/>
      <c r="AAC2" s="28"/>
      <c r="AAD2" s="28"/>
      <c r="AAE2" s="28"/>
      <c r="AAF2" s="28"/>
      <c r="AAG2" s="28"/>
      <c r="AAH2" s="28"/>
      <c r="AAI2" s="28"/>
      <c r="AAJ2" s="28"/>
      <c r="AAK2" s="28"/>
      <c r="AAL2" s="28"/>
      <c r="AAM2" s="28"/>
      <c r="AAN2" s="28"/>
      <c r="AAO2" s="28"/>
      <c r="AAP2" s="28"/>
      <c r="AAQ2" s="28"/>
      <c r="AAR2" s="28"/>
      <c r="AAS2" s="28"/>
      <c r="AAT2" s="28"/>
      <c r="AAU2" s="28"/>
      <c r="AAV2" s="28"/>
      <c r="AAW2" s="28"/>
      <c r="AAX2" s="28"/>
      <c r="AAY2" s="28"/>
      <c r="AAZ2" s="28"/>
      <c r="ABA2" s="28"/>
      <c r="ABB2" s="28"/>
      <c r="ABC2" s="28"/>
      <c r="ABD2" s="28"/>
      <c r="ABE2" s="28"/>
      <c r="ABF2" s="28"/>
      <c r="ABG2" s="28"/>
      <c r="ABH2" s="28"/>
      <c r="ABI2" s="28"/>
      <c r="ABJ2" s="28"/>
      <c r="ABK2" s="28"/>
      <c r="ABL2" s="28"/>
      <c r="ABM2" s="28"/>
      <c r="ABN2" s="28"/>
      <c r="ABO2" s="28"/>
      <c r="ABP2" s="28"/>
      <c r="ABQ2" s="28"/>
      <c r="ABR2" s="28"/>
      <c r="ABS2" s="28"/>
      <c r="ABT2" s="28"/>
      <c r="ABU2" s="28"/>
      <c r="ABV2" s="28"/>
      <c r="ABW2" s="28"/>
      <c r="ABX2" s="28"/>
      <c r="ABY2" s="28"/>
      <c r="ABZ2" s="28"/>
      <c r="ACA2" s="28"/>
      <c r="ACB2" s="28"/>
      <c r="ACC2" s="28"/>
      <c r="ACD2" s="28"/>
      <c r="ACE2" s="28"/>
      <c r="ACF2" s="28"/>
      <c r="ACG2" s="28"/>
      <c r="ACH2" s="28"/>
      <c r="ACI2" s="28"/>
      <c r="ACJ2" s="28"/>
      <c r="ACK2" s="28"/>
      <c r="ACL2" s="28"/>
      <c r="ACM2" s="28"/>
      <c r="ACN2" s="28"/>
      <c r="ACO2" s="28"/>
      <c r="ACP2" s="28"/>
      <c r="ACQ2" s="28"/>
      <c r="ACR2" s="28"/>
      <c r="ACS2" s="28"/>
      <c r="ACT2" s="28"/>
      <c r="ACU2" s="28"/>
      <c r="ACV2" s="28"/>
      <c r="ACW2" s="28"/>
      <c r="ACX2" s="28"/>
      <c r="ACY2" s="28"/>
      <c r="ACZ2" s="28"/>
      <c r="ADA2" s="28"/>
      <c r="ADB2" s="28"/>
      <c r="ADC2" s="28"/>
      <c r="ADD2" s="28"/>
      <c r="ADE2" s="28"/>
      <c r="ADF2" s="28"/>
      <c r="ADG2" s="28"/>
      <c r="ADH2" s="28"/>
      <c r="ADI2" s="28"/>
      <c r="ADJ2" s="28"/>
      <c r="ADK2" s="28"/>
      <c r="ADL2" s="28"/>
      <c r="ADM2" s="28"/>
      <c r="ADN2" s="28"/>
      <c r="ADO2" s="28"/>
      <c r="ADP2" s="28"/>
      <c r="ADQ2" s="28"/>
      <c r="ADR2" s="28"/>
      <c r="ADS2" s="28"/>
      <c r="ADT2" s="28"/>
      <c r="ADU2" s="28"/>
      <c r="ADV2" s="28"/>
      <c r="ADW2" s="28"/>
      <c r="ADX2" s="28"/>
      <c r="ADY2" s="28"/>
      <c r="ADZ2" s="28"/>
      <c r="AEA2" s="28"/>
      <c r="AEB2" s="28"/>
      <c r="AEC2" s="28"/>
      <c r="AED2" s="28"/>
      <c r="AEE2" s="28"/>
      <c r="AEF2" s="28"/>
      <c r="AEG2" s="28"/>
      <c r="AEH2" s="28"/>
      <c r="AEI2" s="28"/>
      <c r="AEJ2" s="28"/>
      <c r="AEK2" s="28"/>
      <c r="AEL2" s="28"/>
      <c r="AEM2" s="28"/>
      <c r="AEN2" s="28"/>
      <c r="AEO2" s="28"/>
      <c r="AEP2" s="28"/>
      <c r="AEQ2" s="28"/>
      <c r="AER2" s="28"/>
      <c r="AES2" s="28"/>
      <c r="AET2" s="28"/>
      <c r="AEU2" s="28"/>
      <c r="AEV2" s="28"/>
      <c r="AEW2" s="28"/>
      <c r="AEX2" s="28"/>
      <c r="AEY2" s="28"/>
      <c r="AEZ2" s="28"/>
      <c r="AFA2" s="28"/>
      <c r="AFB2" s="28"/>
      <c r="AFC2" s="28"/>
      <c r="AFD2" s="28"/>
      <c r="AFE2" s="28"/>
      <c r="AFF2" s="28"/>
      <c r="AFG2" s="28"/>
      <c r="AFH2" s="28"/>
      <c r="AFI2" s="28"/>
      <c r="AFJ2" s="28"/>
      <c r="AFK2" s="28"/>
      <c r="AFL2" s="28"/>
      <c r="AFM2" s="28"/>
      <c r="AFN2" s="28"/>
      <c r="AFO2" s="28"/>
      <c r="AFP2" s="28"/>
      <c r="AFQ2" s="28"/>
      <c r="AFR2" s="28"/>
      <c r="AFS2" s="28"/>
      <c r="AFT2" s="28"/>
      <c r="AFU2" s="28"/>
      <c r="AFV2" s="28"/>
      <c r="AFW2" s="28"/>
      <c r="AFX2" s="28"/>
      <c r="AFY2" s="28"/>
      <c r="AFZ2" s="28"/>
      <c r="AGA2" s="28"/>
      <c r="AGB2" s="28"/>
      <c r="AGC2" s="28"/>
      <c r="AGD2" s="28"/>
      <c r="AGE2" s="28"/>
      <c r="AGF2" s="28"/>
      <c r="AGG2" s="28"/>
      <c r="AGH2" s="28"/>
      <c r="AGI2" s="28"/>
      <c r="AGJ2" s="28"/>
      <c r="AGK2" s="28"/>
      <c r="AGL2" s="28"/>
      <c r="AGM2" s="28"/>
      <c r="AGN2" s="28"/>
      <c r="AGO2" s="28"/>
      <c r="AGP2" s="28"/>
      <c r="AGQ2" s="28"/>
      <c r="AGR2" s="28"/>
      <c r="AGS2" s="28"/>
      <c r="AGT2" s="28"/>
      <c r="AGU2" s="28"/>
      <c r="AGV2" s="28"/>
      <c r="AGW2" s="28"/>
      <c r="AGX2" s="28"/>
      <c r="AGY2" s="28"/>
      <c r="AGZ2" s="28"/>
      <c r="AHA2" s="28"/>
      <c r="AHB2" s="28"/>
      <c r="AHC2" s="28"/>
      <c r="AHD2" s="28"/>
      <c r="AHE2" s="28"/>
      <c r="AHF2" s="28"/>
      <c r="AHG2" s="28"/>
      <c r="AHH2" s="28"/>
      <c r="AHI2" s="28"/>
      <c r="AHJ2" s="28"/>
      <c r="AHK2" s="28"/>
      <c r="AHL2" s="28"/>
      <c r="AHM2" s="28"/>
      <c r="AHN2" s="28"/>
      <c r="AHO2" s="28"/>
      <c r="AHP2" s="28"/>
      <c r="AHQ2" s="28"/>
      <c r="AHR2" s="28"/>
      <c r="AHS2" s="28"/>
      <c r="AHT2" s="28"/>
      <c r="AHU2" s="28"/>
      <c r="AHV2" s="28"/>
      <c r="AHW2" s="28"/>
      <c r="AHX2" s="28"/>
      <c r="AHY2" s="28"/>
      <c r="AHZ2" s="28"/>
      <c r="AIA2" s="28"/>
      <c r="AIB2" s="28"/>
      <c r="AIC2" s="28"/>
      <c r="AID2" s="28"/>
      <c r="AIE2" s="28"/>
      <c r="AIF2" s="28"/>
      <c r="AIG2" s="28"/>
      <c r="AIH2" s="28"/>
      <c r="AII2" s="28"/>
      <c r="AIJ2" s="28"/>
      <c r="AIK2" s="28"/>
      <c r="AIL2" s="28"/>
      <c r="AIM2" s="28"/>
      <c r="AIN2" s="28"/>
      <c r="AIO2" s="28"/>
      <c r="AIP2" s="28"/>
      <c r="AIQ2" s="28"/>
      <c r="AIR2" s="28"/>
      <c r="AIS2" s="28"/>
      <c r="AIT2" s="28"/>
      <c r="AIU2" s="28"/>
      <c r="AIV2" s="28"/>
      <c r="AIW2" s="28"/>
      <c r="AIX2" s="28"/>
      <c r="AIY2" s="28"/>
      <c r="AIZ2" s="28"/>
      <c r="AJA2" s="28"/>
      <c r="AJB2" s="28"/>
      <c r="AJC2" s="28"/>
      <c r="AJD2" s="28"/>
      <c r="AJE2" s="28"/>
      <c r="AJF2" s="28"/>
      <c r="AJG2" s="28"/>
      <c r="AJH2" s="28"/>
      <c r="AJI2" s="28"/>
      <c r="AJJ2" s="28"/>
      <c r="AJK2" s="28"/>
      <c r="AJL2" s="28"/>
      <c r="AJM2" s="28"/>
      <c r="AJN2" s="28"/>
      <c r="AJO2" s="28"/>
      <c r="AJP2" s="28"/>
      <c r="AJQ2" s="28"/>
      <c r="AJR2" s="28"/>
      <c r="AJS2" s="28"/>
      <c r="AJT2" s="28"/>
      <c r="AJU2" s="28"/>
      <c r="AJV2" s="28"/>
      <c r="AJW2" s="28"/>
      <c r="AJX2" s="28"/>
      <c r="AJY2" s="28"/>
      <c r="AJZ2" s="28"/>
      <c r="AKA2" s="28"/>
      <c r="AKB2" s="28"/>
      <c r="AKC2" s="28"/>
      <c r="AKD2" s="28"/>
      <c r="AKE2" s="28"/>
      <c r="AKF2" s="28"/>
      <c r="AKG2" s="28"/>
      <c r="AKH2" s="28"/>
      <c r="AKI2" s="28"/>
      <c r="AKJ2" s="28"/>
      <c r="AKK2" s="28"/>
      <c r="AKL2" s="28"/>
      <c r="AKM2" s="28"/>
      <c r="AKN2" s="28"/>
      <c r="AKO2" s="28"/>
      <c r="AKP2" s="28"/>
      <c r="AKQ2" s="28"/>
      <c r="AKR2" s="28"/>
      <c r="AKS2" s="28"/>
      <c r="AKT2" s="28"/>
      <c r="AKU2" s="28"/>
      <c r="AKV2" s="28"/>
      <c r="AKW2" s="28"/>
      <c r="AKX2" s="28"/>
      <c r="AKY2" s="28"/>
      <c r="AKZ2" s="28"/>
      <c r="ALA2" s="28"/>
      <c r="ALB2" s="28"/>
      <c r="ALC2" s="28"/>
      <c r="ALD2" s="28"/>
      <c r="ALE2" s="28"/>
      <c r="ALF2" s="28"/>
      <c r="ALG2" s="28"/>
      <c r="ALH2" s="28"/>
      <c r="ALI2" s="28"/>
      <c r="ALJ2" s="28"/>
      <c r="ALK2" s="28"/>
      <c r="ALL2" s="28"/>
      <c r="ALM2" s="28"/>
      <c r="ALN2" s="28"/>
      <c r="ALO2" s="28"/>
      <c r="ALP2" s="28"/>
      <c r="ALQ2" s="28"/>
      <c r="ALR2" s="28"/>
      <c r="ALS2" s="28"/>
      <c r="ALT2" s="28"/>
      <c r="ALU2" s="28"/>
      <c r="ALV2" s="28"/>
      <c r="ALW2" s="28"/>
      <c r="ALX2" s="28"/>
      <c r="ALY2" s="28"/>
      <c r="ALZ2" s="28"/>
      <c r="AMA2" s="28"/>
      <c r="AMB2" s="28"/>
      <c r="AMC2" s="28"/>
      <c r="AMD2" s="28"/>
      <c r="AME2" s="28"/>
      <c r="AMF2" s="28"/>
      <c r="AMG2" s="28"/>
      <c r="AMH2" s="28"/>
      <c r="AMI2" s="28"/>
      <c r="AMJ2" s="28"/>
      <c r="AMK2" s="28"/>
      <c r="AML2" s="28"/>
      <c r="AMM2" s="28"/>
      <c r="AMN2" s="28"/>
      <c r="AMO2" s="28"/>
      <c r="AMP2" s="28"/>
      <c r="AMQ2" s="28"/>
      <c r="AMR2" s="28"/>
      <c r="AMS2" s="28"/>
      <c r="AMT2" s="28"/>
      <c r="AMU2" s="28"/>
      <c r="AMV2" s="28"/>
      <c r="AMW2" s="28"/>
      <c r="AMX2" s="28"/>
      <c r="AMY2" s="28"/>
      <c r="AMZ2" s="28"/>
      <c r="ANA2" s="28"/>
      <c r="ANB2" s="28"/>
      <c r="ANC2" s="28"/>
      <c r="AND2" s="28"/>
      <c r="ANE2" s="28"/>
      <c r="ANF2" s="28"/>
      <c r="ANG2" s="28"/>
      <c r="ANH2" s="28"/>
      <c r="ANI2" s="28"/>
      <c r="ANJ2" s="28"/>
      <c r="ANK2" s="28"/>
      <c r="ANL2" s="28"/>
      <c r="ANM2" s="28"/>
      <c r="ANN2" s="28"/>
      <c r="ANO2" s="28"/>
      <c r="ANP2" s="28"/>
      <c r="ANQ2" s="28"/>
      <c r="ANR2" s="28"/>
      <c r="ANS2" s="28"/>
      <c r="ANT2" s="28"/>
      <c r="ANU2" s="28"/>
      <c r="ANV2" s="28"/>
      <c r="ANW2" s="28"/>
      <c r="ANX2" s="28"/>
      <c r="ANY2" s="28"/>
      <c r="ANZ2" s="28"/>
      <c r="AOA2" s="28"/>
      <c r="AOB2" s="28"/>
      <c r="AOC2" s="28"/>
      <c r="AOD2" s="28"/>
      <c r="AOE2" s="28"/>
      <c r="AOF2" s="28"/>
      <c r="AOG2" s="28"/>
      <c r="AOH2" s="28"/>
      <c r="AOI2" s="28"/>
      <c r="AOJ2" s="28"/>
      <c r="AOK2" s="28"/>
      <c r="AOL2" s="28"/>
      <c r="AOM2" s="28"/>
      <c r="AON2" s="28"/>
      <c r="AOO2" s="28"/>
      <c r="AOP2" s="28"/>
      <c r="AOQ2" s="28"/>
      <c r="AOR2" s="28"/>
      <c r="AOS2" s="28"/>
      <c r="AOT2" s="28"/>
      <c r="AOU2" s="28"/>
      <c r="AOV2" s="28"/>
      <c r="AOW2" s="28"/>
      <c r="AOX2" s="28"/>
      <c r="AOY2" s="28"/>
      <c r="AOZ2" s="28"/>
      <c r="APA2" s="28"/>
      <c r="APB2" s="28"/>
      <c r="APC2" s="28"/>
      <c r="APD2" s="28"/>
      <c r="APE2" s="28"/>
      <c r="APF2" s="28"/>
      <c r="APG2" s="28"/>
      <c r="APH2" s="28"/>
      <c r="API2" s="28"/>
      <c r="APJ2" s="28"/>
      <c r="APK2" s="28"/>
      <c r="APL2" s="28"/>
      <c r="APM2" s="28"/>
      <c r="APN2" s="28"/>
      <c r="APO2" s="28"/>
      <c r="APP2" s="28"/>
      <c r="APQ2" s="28"/>
      <c r="APR2" s="28"/>
      <c r="APS2" s="28"/>
      <c r="APT2" s="28"/>
      <c r="APU2" s="28"/>
      <c r="APV2" s="28"/>
      <c r="APW2" s="28"/>
      <c r="APX2" s="28"/>
      <c r="APY2" s="28"/>
      <c r="APZ2" s="28"/>
      <c r="AQA2" s="28"/>
      <c r="AQB2" s="28"/>
      <c r="AQC2" s="28"/>
      <c r="AQD2" s="28"/>
      <c r="AQE2" s="28"/>
      <c r="AQF2" s="28"/>
      <c r="AQG2" s="28"/>
      <c r="AQH2" s="28"/>
      <c r="AQI2" s="28"/>
      <c r="AQJ2" s="28"/>
      <c r="AQK2" s="28"/>
      <c r="AQL2" s="28"/>
      <c r="AQM2" s="28"/>
      <c r="AQN2" s="28"/>
      <c r="AQO2" s="28"/>
      <c r="AQP2" s="28"/>
      <c r="AQQ2" s="28"/>
      <c r="AQR2" s="28"/>
      <c r="AQS2" s="28"/>
      <c r="AQT2" s="28"/>
      <c r="AQU2" s="28"/>
      <c r="AQV2" s="28"/>
      <c r="AQW2" s="28"/>
      <c r="AQX2" s="28"/>
      <c r="AQY2" s="28"/>
      <c r="AQZ2" s="28"/>
      <c r="ARA2" s="28"/>
      <c r="ARB2" s="28"/>
      <c r="ARC2" s="28"/>
      <c r="ARD2" s="28"/>
      <c r="ARE2" s="28"/>
      <c r="ARF2" s="28"/>
      <c r="ARG2" s="28"/>
      <c r="ARH2" s="28"/>
      <c r="ARI2" s="28"/>
      <c r="ARJ2" s="28"/>
      <c r="ARK2" s="28"/>
      <c r="ARL2" s="28"/>
      <c r="ARM2" s="28"/>
      <c r="ARN2" s="28"/>
      <c r="ARO2" s="28"/>
      <c r="ARP2" s="28"/>
      <c r="ARQ2" s="28"/>
      <c r="ARR2" s="28"/>
      <c r="ARS2" s="28"/>
      <c r="ART2" s="28"/>
      <c r="ARU2" s="28"/>
      <c r="ARV2" s="28"/>
      <c r="ARW2" s="28"/>
      <c r="ARX2" s="28"/>
      <c r="ARY2" s="28"/>
      <c r="ARZ2" s="28"/>
      <c r="ASA2" s="28"/>
      <c r="ASB2" s="28"/>
      <c r="ASC2" s="28"/>
      <c r="ASD2" s="28"/>
      <c r="ASE2" s="28"/>
      <c r="ASF2" s="28"/>
      <c r="ASG2" s="28"/>
      <c r="ASH2" s="28"/>
      <c r="ASI2" s="28"/>
      <c r="ASJ2" s="28"/>
      <c r="ASK2" s="28"/>
      <c r="ASL2" s="28"/>
      <c r="ASM2" s="28"/>
      <c r="ASN2" s="28"/>
      <c r="ASO2" s="28"/>
      <c r="ASP2" s="28"/>
      <c r="ASQ2" s="28"/>
      <c r="ASR2" s="28"/>
      <c r="ASS2" s="28"/>
      <c r="AST2" s="28"/>
      <c r="ASU2" s="28"/>
      <c r="ASV2" s="28"/>
      <c r="ASW2" s="28"/>
      <c r="ASX2" s="28"/>
      <c r="ASY2" s="28"/>
      <c r="ASZ2" s="28"/>
      <c r="ATA2" s="28"/>
      <c r="ATB2" s="28"/>
      <c r="ATC2" s="28"/>
      <c r="ATD2" s="28"/>
      <c r="ATE2" s="28"/>
      <c r="ATF2" s="28"/>
      <c r="ATG2" s="28"/>
      <c r="ATH2" s="28"/>
      <c r="ATI2" s="28"/>
      <c r="ATJ2" s="28"/>
      <c r="ATK2" s="28"/>
      <c r="ATL2" s="28"/>
      <c r="ATM2" s="28"/>
      <c r="ATN2" s="28"/>
      <c r="ATO2" s="28"/>
      <c r="ATP2" s="28"/>
      <c r="ATQ2" s="28"/>
      <c r="ATR2" s="28"/>
      <c r="ATS2" s="28"/>
      <c r="ATT2" s="28"/>
      <c r="ATU2" s="28"/>
      <c r="ATV2" s="28"/>
      <c r="ATW2" s="28"/>
      <c r="ATX2" s="28"/>
      <c r="ATY2" s="28"/>
      <c r="ATZ2" s="28"/>
      <c r="AUA2" s="28"/>
      <c r="AUB2" s="28"/>
      <c r="AUC2" s="28"/>
      <c r="AUD2" s="28"/>
      <c r="AUE2" s="28"/>
      <c r="AUF2" s="28"/>
      <c r="AUG2" s="28"/>
      <c r="AUH2" s="28"/>
      <c r="AUI2" s="28"/>
      <c r="AUJ2" s="28"/>
      <c r="AUK2" s="28"/>
      <c r="AUL2" s="28"/>
      <c r="AUM2" s="28"/>
      <c r="AUN2" s="28"/>
      <c r="AUO2" s="28"/>
      <c r="AUP2" s="28"/>
      <c r="AUQ2" s="28"/>
      <c r="AUR2" s="28"/>
      <c r="AUS2" s="28"/>
      <c r="AUT2" s="28"/>
      <c r="AUU2" s="28"/>
      <c r="AUV2" s="28"/>
      <c r="AUW2" s="28"/>
      <c r="AUX2" s="28"/>
      <c r="AUY2" s="28"/>
      <c r="AUZ2" s="28"/>
      <c r="AVA2" s="28"/>
      <c r="AVB2" s="28"/>
      <c r="AVC2" s="28"/>
      <c r="AVD2" s="28"/>
      <c r="AVE2" s="28"/>
      <c r="AVF2" s="28"/>
      <c r="AVG2" s="28"/>
      <c r="AVH2" s="28"/>
      <c r="AVI2" s="28"/>
      <c r="AVJ2" s="28"/>
      <c r="AVK2" s="28"/>
      <c r="AVL2" s="28"/>
      <c r="AVM2" s="28"/>
      <c r="AVN2" s="28"/>
      <c r="AVO2" s="28"/>
      <c r="AVP2" s="28"/>
      <c r="AVQ2" s="28"/>
      <c r="AVR2" s="28"/>
      <c r="AVS2" s="28"/>
      <c r="AVT2" s="28"/>
      <c r="AVU2" s="28"/>
      <c r="AVV2" s="28"/>
      <c r="AVW2" s="28"/>
      <c r="AVX2" s="28"/>
      <c r="AVY2" s="28"/>
      <c r="AVZ2" s="28"/>
      <c r="AWA2" s="28"/>
      <c r="AWB2" s="28"/>
      <c r="AWC2" s="28"/>
      <c r="AWD2" s="28"/>
      <c r="AWE2" s="28"/>
      <c r="AWF2" s="28"/>
      <c r="AWG2" s="28"/>
      <c r="AWH2" s="28"/>
      <c r="AWI2" s="28"/>
      <c r="AWJ2" s="28"/>
      <c r="AWK2" s="28"/>
      <c r="AWL2" s="28"/>
      <c r="AWM2" s="28"/>
      <c r="AWN2" s="28"/>
      <c r="AWO2" s="28"/>
      <c r="AWP2" s="28"/>
      <c r="AWQ2" s="28"/>
      <c r="AWR2" s="28"/>
      <c r="AWS2" s="28"/>
      <c r="AWT2" s="28"/>
      <c r="AWU2" s="28"/>
      <c r="AWV2" s="28"/>
      <c r="AWW2" s="28"/>
      <c r="AWX2" s="28"/>
      <c r="AWY2" s="28"/>
      <c r="AWZ2" s="28"/>
      <c r="AXA2" s="28"/>
      <c r="AXB2" s="28"/>
      <c r="AXC2" s="28"/>
      <c r="AXD2" s="28"/>
      <c r="AXE2" s="28"/>
      <c r="AXF2" s="28"/>
      <c r="AXG2" s="28"/>
      <c r="AXH2" s="28"/>
      <c r="AXI2" s="28"/>
      <c r="AXJ2" s="28"/>
      <c r="AXK2" s="28"/>
      <c r="AXL2" s="28"/>
      <c r="AXM2" s="28"/>
      <c r="AXN2" s="28"/>
      <c r="AXO2" s="28"/>
      <c r="AXP2" s="28"/>
      <c r="AXQ2" s="28"/>
      <c r="AXR2" s="28"/>
      <c r="AXS2" s="28"/>
      <c r="AXT2" s="28"/>
      <c r="AXU2" s="28"/>
      <c r="AXV2" s="28"/>
      <c r="AXW2" s="28"/>
      <c r="AXX2" s="28"/>
      <c r="AXY2" s="28"/>
      <c r="AXZ2" s="28"/>
      <c r="AYA2" s="28"/>
      <c r="AYB2" s="28"/>
      <c r="AYC2" s="28"/>
      <c r="AYD2" s="28"/>
      <c r="AYE2" s="28"/>
      <c r="AYF2" s="28"/>
      <c r="AYG2" s="28"/>
      <c r="AYH2" s="28"/>
      <c r="AYI2" s="28"/>
      <c r="AYJ2" s="28"/>
      <c r="AYK2" s="28"/>
      <c r="AYL2" s="28"/>
      <c r="AYM2" s="28"/>
      <c r="AYN2" s="28"/>
      <c r="AYO2" s="28"/>
      <c r="AYP2" s="28"/>
      <c r="AYQ2" s="28"/>
      <c r="AYR2" s="28"/>
      <c r="AYS2" s="28"/>
      <c r="AYT2" s="28"/>
      <c r="AYU2" s="28"/>
      <c r="AYV2" s="28"/>
      <c r="AYW2" s="28"/>
      <c r="AYX2" s="28"/>
      <c r="AYY2" s="28"/>
      <c r="AYZ2" s="28"/>
      <c r="AZA2" s="28"/>
      <c r="AZB2" s="28"/>
      <c r="AZC2" s="28"/>
      <c r="AZD2" s="28"/>
      <c r="AZE2" s="28"/>
      <c r="AZF2" s="28"/>
      <c r="AZG2" s="28"/>
      <c r="AZH2" s="28"/>
      <c r="AZI2" s="28"/>
      <c r="AZJ2" s="28"/>
      <c r="AZK2" s="28"/>
      <c r="AZL2" s="28"/>
      <c r="AZM2" s="28"/>
      <c r="AZN2" s="28"/>
      <c r="AZO2" s="28"/>
      <c r="AZP2" s="28"/>
      <c r="AZQ2" s="28"/>
      <c r="AZR2" s="28"/>
      <c r="AZS2" s="28"/>
      <c r="AZT2" s="28"/>
      <c r="AZU2" s="28"/>
      <c r="AZV2" s="28"/>
      <c r="AZW2" s="28"/>
      <c r="AZX2" s="28"/>
      <c r="AZY2" s="28"/>
      <c r="AZZ2" s="28"/>
      <c r="BAA2" s="28"/>
      <c r="BAB2" s="28"/>
      <c r="BAC2" s="28"/>
      <c r="BAD2" s="28"/>
      <c r="BAE2" s="28"/>
      <c r="BAF2" s="28"/>
      <c r="BAG2" s="28"/>
      <c r="BAH2" s="28"/>
      <c r="BAI2" s="28"/>
      <c r="BAJ2" s="28"/>
      <c r="BAK2" s="28"/>
      <c r="BAL2" s="28"/>
      <c r="BAM2" s="28"/>
      <c r="BAN2" s="28"/>
      <c r="BAO2" s="28"/>
      <c r="BAP2" s="28"/>
      <c r="BAQ2" s="28"/>
      <c r="BAR2" s="28"/>
      <c r="BAS2" s="28"/>
      <c r="BAT2" s="28"/>
      <c r="BAU2" s="28"/>
      <c r="BAV2" s="28"/>
      <c r="BAW2" s="28"/>
      <c r="BAX2" s="28"/>
      <c r="BAY2" s="28"/>
      <c r="BAZ2" s="28"/>
      <c r="BBA2" s="28"/>
      <c r="BBB2" s="28"/>
      <c r="BBC2" s="28"/>
      <c r="BBD2" s="28"/>
      <c r="BBE2" s="28"/>
      <c r="BBF2" s="28"/>
      <c r="BBG2" s="28"/>
      <c r="BBH2" s="28"/>
      <c r="BBI2" s="28"/>
      <c r="BBJ2" s="28"/>
      <c r="BBK2" s="28"/>
      <c r="BBL2" s="28"/>
      <c r="BBM2" s="28"/>
      <c r="BBN2" s="28"/>
      <c r="BBO2" s="28"/>
      <c r="BBP2" s="28"/>
      <c r="BBQ2" s="28"/>
      <c r="BBR2" s="28"/>
      <c r="BBS2" s="28"/>
      <c r="BBT2" s="28"/>
      <c r="BBU2" s="28"/>
      <c r="BBV2" s="28"/>
      <c r="BBW2" s="28"/>
      <c r="BBX2" s="28"/>
      <c r="BBY2" s="28"/>
      <c r="BBZ2" s="28"/>
      <c r="BCA2" s="28"/>
      <c r="BCB2" s="28"/>
      <c r="BCC2" s="28"/>
      <c r="BCD2" s="28"/>
      <c r="BCE2" s="28"/>
      <c r="BCF2" s="28"/>
      <c r="BCG2" s="28"/>
      <c r="BCH2" s="28"/>
      <c r="BCI2" s="28"/>
      <c r="BCJ2" s="28"/>
      <c r="BCK2" s="28"/>
      <c r="BCL2" s="28"/>
      <c r="BCM2" s="28"/>
      <c r="BCN2" s="28"/>
      <c r="BCO2" s="28"/>
      <c r="BCP2" s="28"/>
      <c r="BCQ2" s="28"/>
      <c r="BCR2" s="28"/>
      <c r="BCS2" s="28"/>
      <c r="BCT2" s="28"/>
      <c r="BCU2" s="28"/>
      <c r="BCV2" s="28"/>
      <c r="BCW2" s="28"/>
      <c r="BCX2" s="28"/>
      <c r="BCY2" s="28"/>
      <c r="BCZ2" s="28"/>
      <c r="BDA2" s="28"/>
      <c r="BDB2" s="28"/>
      <c r="BDC2" s="28"/>
      <c r="BDD2" s="28"/>
      <c r="BDE2" s="28"/>
      <c r="BDF2" s="28"/>
      <c r="BDG2" s="28"/>
      <c r="BDH2" s="28"/>
      <c r="BDI2" s="28"/>
      <c r="BDJ2" s="28"/>
      <c r="BDK2" s="28"/>
      <c r="BDL2" s="28"/>
      <c r="BDM2" s="28"/>
      <c r="BDN2" s="28"/>
      <c r="BDO2" s="28"/>
      <c r="BDP2" s="28"/>
      <c r="BDQ2" s="28"/>
      <c r="BDR2" s="28"/>
      <c r="BDS2" s="28"/>
      <c r="BDT2" s="28"/>
      <c r="BDU2" s="28"/>
      <c r="BDV2" s="28"/>
      <c r="BDW2" s="28"/>
      <c r="BDX2" s="28"/>
      <c r="BDY2" s="28"/>
      <c r="BDZ2" s="28"/>
      <c r="BEA2" s="28"/>
      <c r="BEB2" s="28"/>
      <c r="BEC2" s="28"/>
      <c r="BED2" s="28"/>
      <c r="BEE2" s="28"/>
      <c r="BEF2" s="28"/>
      <c r="BEG2" s="28"/>
      <c r="BEH2" s="28"/>
      <c r="BEI2" s="28"/>
      <c r="BEJ2" s="28"/>
      <c r="BEK2" s="28"/>
      <c r="BEL2" s="28"/>
      <c r="BEM2" s="28"/>
      <c r="BEN2" s="28"/>
      <c r="BEO2" s="28"/>
      <c r="BEP2" s="28"/>
      <c r="BEQ2" s="28"/>
      <c r="BER2" s="28"/>
      <c r="BES2" s="28"/>
      <c r="BET2" s="28"/>
      <c r="BEU2" s="28"/>
      <c r="BEV2" s="28"/>
      <c r="BEW2" s="28"/>
      <c r="BEX2" s="28"/>
      <c r="BEY2" s="28"/>
      <c r="BEZ2" s="28"/>
      <c r="BFA2" s="28"/>
      <c r="BFB2" s="28"/>
      <c r="BFC2" s="28"/>
      <c r="BFD2" s="28"/>
      <c r="BFE2" s="28"/>
      <c r="BFF2" s="28"/>
      <c r="BFG2" s="28"/>
      <c r="BFH2" s="28"/>
      <c r="BFI2" s="28"/>
      <c r="BFJ2" s="28"/>
      <c r="BFK2" s="28"/>
      <c r="BFL2" s="28"/>
      <c r="BFM2" s="28"/>
      <c r="BFN2" s="28"/>
      <c r="BFO2" s="28"/>
      <c r="BFP2" s="28"/>
      <c r="BFQ2" s="28"/>
      <c r="BFR2" s="28"/>
      <c r="BFS2" s="28"/>
      <c r="BFT2" s="28"/>
      <c r="BFU2" s="28"/>
      <c r="BFV2" s="28"/>
      <c r="BFW2" s="28"/>
      <c r="BFX2" s="28"/>
      <c r="BFY2" s="28"/>
      <c r="BFZ2" s="28"/>
      <c r="BGA2" s="28"/>
      <c r="BGB2" s="28"/>
      <c r="BGC2" s="28"/>
      <c r="BGD2" s="28"/>
      <c r="BGE2" s="28"/>
      <c r="BGF2" s="28"/>
      <c r="BGG2" s="28"/>
      <c r="BGH2" s="28"/>
      <c r="BGI2" s="28"/>
      <c r="BGJ2" s="28"/>
      <c r="BGK2" s="28"/>
      <c r="BGL2" s="28"/>
      <c r="BGM2" s="28"/>
      <c r="BGN2" s="28"/>
      <c r="BGO2" s="28"/>
      <c r="BGP2" s="28"/>
      <c r="BGQ2" s="28"/>
      <c r="BGR2" s="28"/>
      <c r="BGS2" s="28"/>
      <c r="BGT2" s="28"/>
      <c r="BGU2" s="28"/>
      <c r="BGV2" s="28"/>
      <c r="BGW2" s="28"/>
      <c r="BGX2" s="28"/>
      <c r="BGY2" s="28"/>
      <c r="BGZ2" s="28"/>
      <c r="BHA2" s="28"/>
      <c r="BHB2" s="28"/>
      <c r="BHC2" s="28"/>
      <c r="BHD2" s="28"/>
      <c r="BHE2" s="28"/>
      <c r="BHF2" s="28"/>
      <c r="BHG2" s="28"/>
      <c r="BHH2" s="28"/>
      <c r="BHI2" s="28"/>
      <c r="BHJ2" s="28"/>
      <c r="BHK2" s="28"/>
      <c r="BHL2" s="28"/>
      <c r="BHM2" s="28"/>
      <c r="BHN2" s="28"/>
      <c r="BHO2" s="28"/>
      <c r="BHP2" s="28"/>
      <c r="BHQ2" s="28"/>
      <c r="BHR2" s="28"/>
      <c r="BHS2" s="28"/>
      <c r="BHT2" s="28"/>
      <c r="BHU2" s="28"/>
      <c r="BHV2" s="28"/>
      <c r="BHW2" s="28"/>
      <c r="BHX2" s="28"/>
      <c r="BHY2" s="28"/>
      <c r="BHZ2" s="28"/>
      <c r="BIA2" s="28"/>
      <c r="BIB2" s="28"/>
      <c r="BIC2" s="28"/>
      <c r="BID2" s="28"/>
      <c r="BIE2" s="28"/>
      <c r="BIF2" s="28"/>
      <c r="BIG2" s="28"/>
      <c r="BIH2" s="28"/>
      <c r="BII2" s="28"/>
      <c r="BIJ2" s="28"/>
      <c r="BIK2" s="28"/>
      <c r="BIL2" s="28"/>
      <c r="BIM2" s="28"/>
      <c r="BIN2" s="28"/>
      <c r="BIO2" s="28"/>
      <c r="BIP2" s="28"/>
      <c r="BIQ2" s="28"/>
      <c r="BIR2" s="28"/>
      <c r="BIS2" s="28"/>
      <c r="BIT2" s="28"/>
      <c r="BIU2" s="28"/>
      <c r="BIV2" s="28"/>
      <c r="BIW2" s="28"/>
      <c r="BIX2" s="28"/>
      <c r="BIY2" s="28"/>
      <c r="BIZ2" s="28"/>
      <c r="BJA2" s="28"/>
      <c r="BJB2" s="28"/>
      <c r="BJC2" s="28"/>
      <c r="BJD2" s="28"/>
      <c r="BJE2" s="28"/>
      <c r="BJF2" s="28"/>
      <c r="BJG2" s="28"/>
      <c r="BJH2" s="28"/>
      <c r="BJI2" s="28"/>
      <c r="BJJ2" s="28"/>
      <c r="BJK2" s="28"/>
      <c r="BJL2" s="28"/>
      <c r="BJM2" s="28"/>
      <c r="BJN2" s="28"/>
      <c r="BJO2" s="28"/>
      <c r="BJP2" s="28"/>
      <c r="BJQ2" s="28"/>
      <c r="BJR2" s="28"/>
      <c r="BJS2" s="28"/>
      <c r="BJT2" s="28"/>
      <c r="BJU2" s="28"/>
      <c r="BJV2" s="28"/>
      <c r="BJW2" s="28"/>
      <c r="BJX2" s="28"/>
      <c r="BJY2" s="28"/>
      <c r="BJZ2" s="28"/>
      <c r="BKA2" s="28"/>
      <c r="BKB2" s="28"/>
      <c r="BKC2" s="28"/>
      <c r="BKD2" s="28"/>
      <c r="BKE2" s="28"/>
      <c r="BKF2" s="28"/>
      <c r="BKG2" s="28"/>
      <c r="BKH2" s="28"/>
      <c r="BKI2" s="28"/>
      <c r="BKJ2" s="28"/>
      <c r="BKK2" s="28"/>
      <c r="BKL2" s="28"/>
      <c r="BKM2" s="28"/>
      <c r="BKN2" s="28"/>
      <c r="BKO2" s="28"/>
      <c r="BKP2" s="28"/>
      <c r="BKQ2" s="28"/>
      <c r="BKR2" s="28"/>
      <c r="BKS2" s="28"/>
      <c r="BKT2" s="28"/>
      <c r="BKU2" s="28"/>
      <c r="BKV2" s="28"/>
      <c r="BKW2" s="28"/>
      <c r="BKX2" s="28"/>
      <c r="BKY2" s="28"/>
      <c r="BKZ2" s="28"/>
      <c r="BLA2" s="28"/>
      <c r="BLB2" s="28"/>
      <c r="BLC2" s="28"/>
      <c r="BLD2" s="28"/>
      <c r="BLE2" s="28"/>
      <c r="BLF2" s="28"/>
      <c r="BLG2" s="28"/>
      <c r="BLH2" s="28"/>
      <c r="BLI2" s="28"/>
      <c r="BLJ2" s="28"/>
      <c r="BLK2" s="28"/>
      <c r="BLL2" s="28"/>
      <c r="BLM2" s="28"/>
      <c r="BLN2" s="28"/>
      <c r="BLO2" s="28"/>
      <c r="BLP2" s="28"/>
      <c r="BLQ2" s="28"/>
      <c r="BLR2" s="28"/>
      <c r="BLS2" s="28"/>
      <c r="BLT2" s="28"/>
      <c r="BLU2" s="28"/>
      <c r="BLV2" s="28"/>
      <c r="BLW2" s="28"/>
      <c r="BLX2" s="28"/>
      <c r="BLY2" s="28"/>
      <c r="BLZ2" s="28"/>
      <c r="BMA2" s="28"/>
      <c r="BMB2" s="28"/>
      <c r="BMC2" s="28"/>
      <c r="BMD2" s="28"/>
      <c r="BME2" s="28"/>
      <c r="BMF2" s="28"/>
      <c r="BMG2" s="28"/>
      <c r="BMH2" s="28"/>
      <c r="BMI2" s="28"/>
      <c r="BMJ2" s="28"/>
      <c r="BMK2" s="28"/>
      <c r="BML2" s="28"/>
      <c r="BMM2" s="28"/>
      <c r="BMN2" s="28"/>
      <c r="BMO2" s="28"/>
      <c r="BMP2" s="28"/>
      <c r="BMQ2" s="28"/>
      <c r="BMR2" s="28"/>
      <c r="BMS2" s="28"/>
      <c r="BMT2" s="28"/>
      <c r="BMU2" s="28"/>
      <c r="BMV2" s="28"/>
      <c r="BMW2" s="28"/>
      <c r="BMX2" s="28"/>
      <c r="BMY2" s="28"/>
      <c r="BMZ2" s="28"/>
      <c r="BNA2" s="28"/>
      <c r="BNB2" s="28"/>
      <c r="BNC2" s="28"/>
      <c r="BND2" s="28"/>
      <c r="BNE2" s="28"/>
      <c r="BNF2" s="28"/>
      <c r="BNG2" s="28"/>
      <c r="BNH2" s="28"/>
      <c r="BNI2" s="28"/>
      <c r="BNJ2" s="28"/>
      <c r="BNK2" s="28"/>
      <c r="BNL2" s="28"/>
      <c r="BNM2" s="28"/>
      <c r="BNN2" s="28"/>
      <c r="BNO2" s="28"/>
      <c r="BNP2" s="28"/>
      <c r="BNQ2" s="28"/>
      <c r="BNR2" s="28"/>
      <c r="BNS2" s="28"/>
      <c r="BNT2" s="28"/>
      <c r="BNU2" s="28"/>
      <c r="BNV2" s="28"/>
      <c r="BNW2" s="28"/>
      <c r="BNX2" s="28"/>
      <c r="BNY2" s="28"/>
      <c r="BNZ2" s="28"/>
      <c r="BOA2" s="28"/>
      <c r="BOB2" s="28"/>
      <c r="BOC2" s="28"/>
      <c r="BOD2" s="28"/>
      <c r="BOE2" s="28"/>
      <c r="BOF2" s="28"/>
      <c r="BOG2" s="28"/>
      <c r="BOH2" s="28"/>
      <c r="BOI2" s="28"/>
      <c r="BOJ2" s="28"/>
      <c r="BOK2" s="28"/>
      <c r="BOL2" s="28"/>
      <c r="BOM2" s="28"/>
      <c r="BON2" s="28"/>
      <c r="BOO2" s="28"/>
      <c r="BOP2" s="28"/>
      <c r="BOQ2" s="28"/>
      <c r="BOR2" s="28"/>
      <c r="BOS2" s="28"/>
      <c r="BOT2" s="28"/>
      <c r="BOU2" s="28"/>
      <c r="BOV2" s="28"/>
      <c r="BOW2" s="28"/>
      <c r="BOX2" s="28"/>
      <c r="BOY2" s="28"/>
      <c r="BOZ2" s="28"/>
      <c r="BPA2" s="28"/>
      <c r="BPB2" s="28"/>
      <c r="BPC2" s="28"/>
      <c r="BPD2" s="28"/>
      <c r="BPE2" s="28"/>
      <c r="BPF2" s="28"/>
      <c r="BPG2" s="28"/>
      <c r="BPH2" s="28"/>
      <c r="BPI2" s="28"/>
      <c r="BPJ2" s="28"/>
      <c r="BPK2" s="28"/>
      <c r="BPL2" s="28"/>
      <c r="BPM2" s="28"/>
      <c r="BPN2" s="28"/>
      <c r="BPO2" s="28"/>
      <c r="BPP2" s="28"/>
      <c r="BPQ2" s="28"/>
      <c r="BPR2" s="28"/>
      <c r="BPS2" s="28"/>
      <c r="BPT2" s="28"/>
      <c r="BPU2" s="28"/>
      <c r="BPV2" s="28"/>
      <c r="BPW2" s="28"/>
      <c r="BPX2" s="28"/>
      <c r="BPY2" s="28"/>
      <c r="BPZ2" s="28"/>
      <c r="BQA2" s="28"/>
      <c r="BQB2" s="28"/>
      <c r="BQC2" s="28"/>
      <c r="BQD2" s="28"/>
      <c r="BQE2" s="28"/>
      <c r="BQF2" s="28"/>
      <c r="BQG2" s="28"/>
      <c r="BQH2" s="28"/>
      <c r="BQI2" s="28"/>
      <c r="BQJ2" s="28"/>
      <c r="BQK2" s="28"/>
      <c r="BQL2" s="28"/>
      <c r="BQM2" s="28"/>
      <c r="BQN2" s="28"/>
      <c r="BQO2" s="28"/>
      <c r="BQP2" s="28"/>
      <c r="BQQ2" s="28"/>
      <c r="BQR2" s="28"/>
      <c r="BQS2" s="28"/>
      <c r="BQT2" s="28"/>
      <c r="BQU2" s="28"/>
      <c r="BQV2" s="28"/>
      <c r="BQW2" s="28"/>
      <c r="BQX2" s="28"/>
      <c r="BQY2" s="28"/>
      <c r="BQZ2" s="28"/>
      <c r="BRA2" s="28"/>
      <c r="BRB2" s="28"/>
      <c r="BRC2" s="28"/>
      <c r="BRD2" s="28"/>
      <c r="BRE2" s="28"/>
      <c r="BRF2" s="28"/>
      <c r="BRG2" s="28"/>
      <c r="BRH2" s="28"/>
      <c r="BRI2" s="28"/>
      <c r="BRJ2" s="28"/>
      <c r="BRK2" s="28"/>
      <c r="BRL2" s="28"/>
      <c r="BRM2" s="28"/>
      <c r="BRN2" s="28"/>
      <c r="BRO2" s="28"/>
      <c r="BRP2" s="28"/>
      <c r="BRQ2" s="28"/>
      <c r="BRR2" s="28"/>
      <c r="BRS2" s="28"/>
      <c r="BRT2" s="28"/>
      <c r="BRU2" s="28"/>
      <c r="BRV2" s="28"/>
      <c r="BRW2" s="28"/>
      <c r="BRX2" s="28"/>
      <c r="BRY2" s="28"/>
      <c r="BRZ2" s="28"/>
      <c r="BSA2" s="28"/>
      <c r="BSB2" s="28"/>
      <c r="BSC2" s="28"/>
      <c r="BSD2" s="28"/>
      <c r="BSE2" s="28"/>
      <c r="BSF2" s="28"/>
      <c r="BSG2" s="28"/>
      <c r="BSH2" s="28"/>
      <c r="BSI2" s="28"/>
      <c r="BSJ2" s="28"/>
      <c r="BSK2" s="28"/>
      <c r="BSL2" s="28"/>
      <c r="BSM2" s="28"/>
      <c r="BSN2" s="28"/>
      <c r="BSO2" s="28"/>
      <c r="BSP2" s="28"/>
      <c r="BSQ2" s="28"/>
      <c r="BSR2" s="28"/>
      <c r="BSS2" s="28"/>
      <c r="BST2" s="28"/>
      <c r="BSU2" s="28"/>
      <c r="BSV2" s="28"/>
      <c r="BSW2" s="28"/>
      <c r="BSX2" s="28"/>
      <c r="BSY2" s="28"/>
      <c r="BSZ2" s="28"/>
      <c r="BTA2" s="28"/>
      <c r="BTB2" s="28"/>
      <c r="BTC2" s="28"/>
      <c r="BTD2" s="28"/>
      <c r="BTE2" s="28"/>
      <c r="BTF2" s="28"/>
      <c r="BTG2" s="28"/>
      <c r="BTH2" s="28"/>
      <c r="BTI2" s="28"/>
      <c r="BTJ2" s="28"/>
      <c r="BTK2" s="28"/>
      <c r="BTL2" s="28"/>
      <c r="BTM2" s="28"/>
      <c r="BTN2" s="28"/>
      <c r="BTO2" s="28"/>
      <c r="BTP2" s="28"/>
      <c r="BTQ2" s="28"/>
      <c r="BTR2" s="28"/>
      <c r="BTS2" s="28"/>
      <c r="BTT2" s="28"/>
      <c r="BTU2" s="28"/>
      <c r="BTV2" s="28"/>
      <c r="BTW2" s="28"/>
      <c r="BTX2" s="28"/>
      <c r="BTY2" s="28"/>
      <c r="BTZ2" s="28"/>
      <c r="BUA2" s="28"/>
      <c r="BUB2" s="28"/>
      <c r="BUC2" s="28"/>
      <c r="BUD2" s="28"/>
      <c r="BUE2" s="28"/>
      <c r="BUF2" s="28"/>
      <c r="BUG2" s="28"/>
      <c r="BUH2" s="28"/>
      <c r="BUI2" s="28"/>
      <c r="BUJ2" s="28"/>
      <c r="BUK2" s="28"/>
      <c r="BUL2" s="28"/>
      <c r="BUM2" s="28"/>
      <c r="BUN2" s="28"/>
      <c r="BUO2" s="28"/>
      <c r="BUP2" s="28"/>
      <c r="BUQ2" s="28"/>
      <c r="BUR2" s="28"/>
      <c r="BUS2" s="28"/>
      <c r="BUT2" s="28"/>
      <c r="BUU2" s="28"/>
      <c r="BUV2" s="28"/>
      <c r="BUW2" s="28"/>
      <c r="BUX2" s="28"/>
      <c r="BUY2" s="28"/>
      <c r="BUZ2" s="28"/>
      <c r="BVA2" s="28"/>
      <c r="BVB2" s="28"/>
      <c r="BVC2" s="28"/>
      <c r="BVD2" s="28"/>
      <c r="BVE2" s="28"/>
      <c r="BVF2" s="28"/>
      <c r="BVG2" s="28"/>
      <c r="BVH2" s="28"/>
      <c r="BVI2" s="28"/>
      <c r="BVJ2" s="28"/>
      <c r="BVK2" s="28"/>
      <c r="BVL2" s="28"/>
      <c r="BVM2" s="28"/>
      <c r="BVN2" s="28"/>
      <c r="BVO2" s="28"/>
      <c r="BVP2" s="28"/>
      <c r="BVQ2" s="28"/>
      <c r="BVR2" s="28"/>
      <c r="BVS2" s="28"/>
      <c r="BVT2" s="28"/>
      <c r="BVU2" s="28"/>
      <c r="BVV2" s="28"/>
      <c r="BVW2" s="28"/>
      <c r="BVX2" s="28"/>
      <c r="BVY2" s="28"/>
      <c r="BVZ2" s="28"/>
      <c r="BWA2" s="28"/>
      <c r="BWB2" s="28"/>
      <c r="BWC2" s="28"/>
      <c r="BWD2" s="28"/>
      <c r="BWE2" s="28"/>
      <c r="BWF2" s="28"/>
      <c r="BWG2" s="28"/>
      <c r="BWH2" s="28"/>
      <c r="BWI2" s="28"/>
      <c r="BWJ2" s="28"/>
      <c r="BWK2" s="28"/>
      <c r="BWL2" s="28"/>
      <c r="BWM2" s="28"/>
      <c r="BWN2" s="28"/>
      <c r="BWO2" s="28"/>
      <c r="BWP2" s="28"/>
      <c r="BWQ2" s="28"/>
      <c r="BWR2" s="28"/>
      <c r="BWS2" s="28"/>
      <c r="BWT2" s="28"/>
      <c r="BWU2" s="28"/>
      <c r="BWV2" s="28"/>
      <c r="BWW2" s="28"/>
      <c r="BWX2" s="28"/>
      <c r="BWY2" s="28"/>
      <c r="BWZ2" s="28"/>
      <c r="BXA2" s="28"/>
      <c r="BXB2" s="28"/>
      <c r="BXC2" s="28"/>
      <c r="BXD2" s="28"/>
      <c r="BXE2" s="28"/>
      <c r="BXF2" s="28"/>
      <c r="BXG2" s="28"/>
      <c r="BXH2" s="28"/>
      <c r="BXI2" s="28"/>
      <c r="BXJ2" s="28"/>
      <c r="BXK2" s="28"/>
      <c r="BXL2" s="28"/>
      <c r="BXM2" s="28"/>
      <c r="BXN2" s="28"/>
      <c r="BXO2" s="28"/>
      <c r="BXP2" s="28"/>
      <c r="BXQ2" s="28"/>
      <c r="BXR2" s="28"/>
      <c r="BXS2" s="28"/>
      <c r="BXT2" s="28"/>
      <c r="BXU2" s="28"/>
      <c r="BXV2" s="28"/>
      <c r="BXW2" s="28"/>
      <c r="BXX2" s="28"/>
      <c r="BXY2" s="28"/>
      <c r="BXZ2" s="28"/>
      <c r="BYA2" s="28"/>
      <c r="BYB2" s="28"/>
      <c r="BYC2" s="28"/>
      <c r="BYD2" s="28"/>
      <c r="BYE2" s="28"/>
      <c r="BYF2" s="28"/>
      <c r="BYG2" s="28"/>
      <c r="BYH2" s="28"/>
      <c r="BYI2" s="28"/>
      <c r="BYJ2" s="28"/>
      <c r="BYK2" s="28"/>
      <c r="BYL2" s="28"/>
      <c r="BYM2" s="28"/>
      <c r="BYN2" s="28"/>
      <c r="BYO2" s="28"/>
      <c r="BYP2" s="28"/>
      <c r="BYQ2" s="28"/>
      <c r="BYR2" s="28"/>
      <c r="BYS2" s="28"/>
      <c r="BYT2" s="28"/>
      <c r="BYU2" s="28"/>
      <c r="BYV2" s="28"/>
      <c r="BYW2" s="28"/>
      <c r="BYX2" s="28"/>
      <c r="BYY2" s="28"/>
      <c r="BYZ2" s="28"/>
      <c r="BZA2" s="28"/>
      <c r="BZB2" s="28"/>
      <c r="BZC2" s="28"/>
      <c r="BZD2" s="28"/>
      <c r="BZE2" s="28"/>
      <c r="BZF2" s="28"/>
      <c r="BZG2" s="28"/>
      <c r="BZH2" s="28"/>
      <c r="BZI2" s="28"/>
      <c r="BZJ2" s="28"/>
      <c r="BZK2" s="28"/>
      <c r="BZL2" s="28"/>
      <c r="BZM2" s="28"/>
      <c r="BZN2" s="28"/>
      <c r="BZO2" s="28"/>
      <c r="BZP2" s="28"/>
      <c r="BZQ2" s="28"/>
      <c r="BZR2" s="28"/>
      <c r="BZS2" s="28"/>
      <c r="BZT2" s="28"/>
      <c r="BZU2" s="28"/>
      <c r="BZV2" s="28"/>
      <c r="BZW2" s="28"/>
      <c r="BZX2" s="28"/>
      <c r="BZY2" s="28"/>
      <c r="BZZ2" s="28"/>
      <c r="CAA2" s="28"/>
      <c r="CAB2" s="28"/>
      <c r="CAC2" s="28"/>
      <c r="CAD2" s="28"/>
      <c r="CAE2" s="28"/>
      <c r="CAF2" s="28"/>
      <c r="CAG2" s="28"/>
      <c r="CAH2" s="28"/>
      <c r="CAI2" s="28"/>
      <c r="CAJ2" s="28"/>
      <c r="CAK2" s="28"/>
      <c r="CAL2" s="28"/>
      <c r="CAM2" s="28"/>
      <c r="CAN2" s="28"/>
      <c r="CAO2" s="28"/>
      <c r="CAP2" s="28"/>
      <c r="CAQ2" s="28"/>
      <c r="CAR2" s="28"/>
      <c r="CAS2" s="28"/>
      <c r="CAT2" s="28"/>
      <c r="CAU2" s="28"/>
      <c r="CAV2" s="28"/>
      <c r="CAW2" s="28"/>
      <c r="CAX2" s="28"/>
      <c r="CAY2" s="28"/>
      <c r="CAZ2" s="28"/>
      <c r="CBA2" s="28"/>
      <c r="CBB2" s="28"/>
      <c r="CBC2" s="28"/>
      <c r="CBD2" s="28"/>
      <c r="CBE2" s="28"/>
      <c r="CBF2" s="28"/>
      <c r="CBG2" s="28"/>
      <c r="CBH2" s="28"/>
      <c r="CBI2" s="28"/>
      <c r="CBJ2" s="28"/>
      <c r="CBK2" s="28"/>
      <c r="CBL2" s="28"/>
      <c r="CBM2" s="28"/>
      <c r="CBN2" s="28"/>
      <c r="CBO2" s="28"/>
      <c r="CBP2" s="28"/>
      <c r="CBQ2" s="28"/>
      <c r="CBR2" s="28"/>
      <c r="CBS2" s="28"/>
      <c r="CBT2" s="28"/>
      <c r="CBU2" s="28"/>
      <c r="CBV2" s="28"/>
      <c r="CBW2" s="28"/>
      <c r="CBX2" s="28"/>
      <c r="CBY2" s="28"/>
      <c r="CBZ2" s="28"/>
      <c r="CCA2" s="28"/>
      <c r="CCB2" s="28"/>
      <c r="CCC2" s="28"/>
      <c r="CCD2" s="28"/>
      <c r="CCE2" s="28"/>
      <c r="CCF2" s="28"/>
      <c r="CCG2" s="28"/>
      <c r="CCH2" s="28"/>
      <c r="CCI2" s="28"/>
      <c r="CCJ2" s="28"/>
      <c r="CCK2" s="28"/>
      <c r="CCL2" s="28"/>
      <c r="CCM2" s="28"/>
      <c r="CCN2" s="28"/>
      <c r="CCO2" s="28"/>
      <c r="CCP2" s="28"/>
      <c r="CCQ2" s="28"/>
      <c r="CCR2" s="28"/>
      <c r="CCS2" s="28"/>
      <c r="CCT2" s="28"/>
      <c r="CCU2" s="28"/>
      <c r="CCV2" s="28"/>
      <c r="CCW2" s="28"/>
      <c r="CCX2" s="28"/>
      <c r="CCY2" s="28"/>
      <c r="CCZ2" s="28"/>
      <c r="CDA2" s="28"/>
      <c r="CDB2" s="28"/>
      <c r="CDC2" s="28"/>
      <c r="CDD2" s="28"/>
      <c r="CDE2" s="28"/>
      <c r="CDF2" s="28"/>
      <c r="CDG2" s="28"/>
      <c r="CDH2" s="28"/>
      <c r="CDI2" s="28"/>
      <c r="CDJ2" s="28"/>
      <c r="CDK2" s="28"/>
      <c r="CDL2" s="28"/>
      <c r="CDM2" s="28"/>
      <c r="CDN2" s="28"/>
      <c r="CDO2" s="28"/>
      <c r="CDP2" s="28"/>
      <c r="CDQ2" s="28"/>
      <c r="CDR2" s="28"/>
      <c r="CDS2" s="28"/>
      <c r="CDT2" s="28"/>
      <c r="CDU2" s="28"/>
      <c r="CDV2" s="28"/>
      <c r="CDW2" s="28"/>
      <c r="CDX2" s="28"/>
      <c r="CDY2" s="28"/>
      <c r="CDZ2" s="28"/>
      <c r="CEA2" s="28"/>
      <c r="CEB2" s="28"/>
      <c r="CEC2" s="28"/>
      <c r="CED2" s="28"/>
      <c r="CEE2" s="28"/>
      <c r="CEF2" s="28"/>
      <c r="CEG2" s="28"/>
      <c r="CEH2" s="28"/>
      <c r="CEI2" s="28"/>
      <c r="CEJ2" s="28"/>
      <c r="CEK2" s="28"/>
      <c r="CEL2" s="28"/>
      <c r="CEM2" s="28"/>
      <c r="CEN2" s="28"/>
      <c r="CEO2" s="28"/>
      <c r="CEP2" s="28"/>
      <c r="CEQ2" s="28"/>
      <c r="CER2" s="28"/>
      <c r="CES2" s="28"/>
      <c r="CET2" s="28"/>
      <c r="CEU2" s="28"/>
      <c r="CEV2" s="28"/>
      <c r="CEW2" s="28"/>
      <c r="CEX2" s="28"/>
      <c r="CEY2" s="28"/>
      <c r="CEZ2" s="28"/>
      <c r="CFA2" s="28"/>
      <c r="CFB2" s="28"/>
      <c r="CFC2" s="28"/>
      <c r="CFD2" s="28"/>
      <c r="CFE2" s="28"/>
      <c r="CFF2" s="28"/>
      <c r="CFG2" s="28"/>
      <c r="CFH2" s="28"/>
      <c r="CFI2" s="28"/>
      <c r="CFJ2" s="28"/>
      <c r="CFK2" s="28"/>
      <c r="CFL2" s="28"/>
      <c r="CFM2" s="28"/>
      <c r="CFN2" s="28"/>
      <c r="CFO2" s="28"/>
      <c r="CFP2" s="28"/>
      <c r="CFQ2" s="28"/>
      <c r="CFR2" s="28"/>
      <c r="CFS2" s="28"/>
      <c r="CFT2" s="28"/>
      <c r="CFU2" s="28"/>
      <c r="CFV2" s="28"/>
      <c r="CFW2" s="28"/>
      <c r="CFX2" s="28"/>
      <c r="CFY2" s="28"/>
      <c r="CFZ2" s="28"/>
      <c r="CGA2" s="28"/>
      <c r="CGB2" s="28"/>
      <c r="CGC2" s="28"/>
      <c r="CGD2" s="28"/>
      <c r="CGE2" s="28"/>
      <c r="CGF2" s="28"/>
      <c r="CGG2" s="28"/>
      <c r="CGH2" s="28"/>
      <c r="CGI2" s="28"/>
      <c r="CGJ2" s="28"/>
      <c r="CGK2" s="28"/>
      <c r="CGL2" s="28"/>
      <c r="CGM2" s="28"/>
      <c r="CGN2" s="28"/>
      <c r="CGO2" s="28"/>
      <c r="CGP2" s="28"/>
      <c r="CGQ2" s="28"/>
      <c r="CGR2" s="28"/>
      <c r="CGS2" s="28"/>
      <c r="CGT2" s="28"/>
      <c r="CGU2" s="28"/>
      <c r="CGV2" s="28"/>
      <c r="CGW2" s="28"/>
      <c r="CGX2" s="28"/>
      <c r="CGY2" s="28"/>
      <c r="CGZ2" s="28"/>
      <c r="CHA2" s="28"/>
      <c r="CHB2" s="28"/>
      <c r="CHC2" s="28"/>
      <c r="CHD2" s="28"/>
      <c r="CHE2" s="28"/>
      <c r="CHF2" s="28"/>
      <c r="CHG2" s="28"/>
      <c r="CHH2" s="28"/>
      <c r="CHI2" s="28"/>
      <c r="CHJ2" s="28"/>
      <c r="CHK2" s="28"/>
      <c r="CHL2" s="28"/>
      <c r="CHM2" s="28"/>
      <c r="CHN2" s="28"/>
      <c r="CHO2" s="28"/>
      <c r="CHP2" s="28"/>
      <c r="CHQ2" s="28"/>
      <c r="CHR2" s="28"/>
      <c r="CHS2" s="28"/>
      <c r="CHT2" s="28"/>
      <c r="CHU2" s="28"/>
      <c r="CHV2" s="28"/>
      <c r="CHW2" s="28"/>
      <c r="CHX2" s="28"/>
      <c r="CHY2" s="28"/>
      <c r="CHZ2" s="28"/>
      <c r="CIA2" s="28"/>
      <c r="CIB2" s="28"/>
      <c r="CIC2" s="28"/>
      <c r="CID2" s="28"/>
      <c r="CIE2" s="28"/>
      <c r="CIF2" s="28"/>
      <c r="CIG2" s="28"/>
      <c r="CIH2" s="28"/>
      <c r="CII2" s="28"/>
      <c r="CIJ2" s="28"/>
      <c r="CIK2" s="28"/>
      <c r="CIL2" s="28"/>
      <c r="CIM2" s="28"/>
      <c r="CIN2" s="28"/>
      <c r="CIO2" s="28"/>
      <c r="CIP2" s="28"/>
      <c r="CIQ2" s="28"/>
      <c r="CIR2" s="28"/>
      <c r="CIS2" s="28"/>
      <c r="CIT2" s="28"/>
      <c r="CIU2" s="28"/>
      <c r="CIV2" s="28"/>
      <c r="CIW2" s="28"/>
      <c r="CIX2" s="28"/>
      <c r="CIY2" s="28"/>
      <c r="CIZ2" s="28"/>
      <c r="CJA2" s="28"/>
      <c r="CJB2" s="28"/>
      <c r="CJC2" s="28"/>
      <c r="CJD2" s="28"/>
      <c r="CJE2" s="28"/>
      <c r="CJF2" s="28"/>
      <c r="CJG2" s="28"/>
      <c r="CJH2" s="28"/>
      <c r="CJI2" s="28"/>
      <c r="CJJ2" s="28"/>
      <c r="CJK2" s="28"/>
      <c r="CJL2" s="28"/>
      <c r="CJM2" s="28"/>
      <c r="CJN2" s="28"/>
      <c r="CJO2" s="28"/>
      <c r="CJP2" s="28"/>
      <c r="CJQ2" s="28"/>
      <c r="CJR2" s="28"/>
      <c r="CJS2" s="28"/>
      <c r="CJT2" s="28"/>
      <c r="CJU2" s="28"/>
      <c r="CJV2" s="28"/>
      <c r="CJW2" s="28"/>
      <c r="CJX2" s="28"/>
      <c r="CJY2" s="28"/>
      <c r="CJZ2" s="28"/>
      <c r="CKA2" s="28"/>
      <c r="CKB2" s="28"/>
      <c r="CKC2" s="28"/>
      <c r="CKD2" s="28"/>
      <c r="CKE2" s="28"/>
      <c r="CKF2" s="28"/>
      <c r="CKG2" s="28"/>
      <c r="CKH2" s="28"/>
      <c r="CKI2" s="28"/>
      <c r="CKJ2" s="28"/>
      <c r="CKK2" s="28"/>
      <c r="CKL2" s="28"/>
      <c r="CKM2" s="28"/>
      <c r="CKN2" s="28"/>
      <c r="CKO2" s="28"/>
      <c r="CKP2" s="28"/>
      <c r="CKQ2" s="28"/>
      <c r="CKR2" s="28"/>
      <c r="CKS2" s="28"/>
      <c r="CKT2" s="28"/>
      <c r="CKU2" s="28"/>
      <c r="CKV2" s="28"/>
      <c r="CKW2" s="28"/>
      <c r="CKX2" s="28"/>
      <c r="CKY2" s="28"/>
      <c r="CKZ2" s="28"/>
      <c r="CLA2" s="28"/>
      <c r="CLB2" s="28"/>
      <c r="CLC2" s="28"/>
      <c r="CLD2" s="28"/>
      <c r="CLE2" s="28"/>
      <c r="CLF2" s="28"/>
      <c r="CLG2" s="28"/>
      <c r="CLH2" s="28"/>
      <c r="CLI2" s="28"/>
      <c r="CLJ2" s="28"/>
      <c r="CLK2" s="28"/>
      <c r="CLL2" s="28"/>
      <c r="CLM2" s="28"/>
      <c r="CLN2" s="28"/>
      <c r="CLO2" s="28"/>
      <c r="CLP2" s="28"/>
      <c r="CLQ2" s="28"/>
      <c r="CLR2" s="28"/>
      <c r="CLS2" s="28"/>
      <c r="CLT2" s="28"/>
      <c r="CLU2" s="28"/>
      <c r="CLV2" s="28"/>
      <c r="CLW2" s="28"/>
      <c r="CLX2" s="28"/>
      <c r="CLY2" s="28"/>
      <c r="CLZ2" s="28"/>
      <c r="CMA2" s="28"/>
      <c r="CMB2" s="28"/>
      <c r="CMC2" s="28"/>
      <c r="CMD2" s="28"/>
      <c r="CME2" s="28"/>
      <c r="CMF2" s="28"/>
      <c r="CMG2" s="28"/>
      <c r="CMH2" s="28"/>
      <c r="CMI2" s="28"/>
      <c r="CMJ2" s="28"/>
      <c r="CMK2" s="28"/>
      <c r="CML2" s="28"/>
      <c r="CMM2" s="28"/>
      <c r="CMN2" s="28"/>
      <c r="CMO2" s="28"/>
      <c r="CMP2" s="28"/>
      <c r="CMQ2" s="28"/>
      <c r="CMR2" s="28"/>
      <c r="CMS2" s="28"/>
      <c r="CMT2" s="28"/>
      <c r="CMU2" s="28"/>
      <c r="CMV2" s="28"/>
      <c r="CMW2" s="28"/>
      <c r="CMX2" s="28"/>
      <c r="CMY2" s="28"/>
      <c r="CMZ2" s="28"/>
      <c r="CNA2" s="28"/>
      <c r="CNB2" s="28"/>
      <c r="CNC2" s="28"/>
      <c r="CND2" s="28"/>
      <c r="CNE2" s="28"/>
      <c r="CNF2" s="28"/>
      <c r="CNG2" s="28"/>
      <c r="CNH2" s="28"/>
      <c r="CNI2" s="28"/>
      <c r="CNJ2" s="28"/>
      <c r="CNK2" s="28"/>
      <c r="CNL2" s="28"/>
      <c r="CNM2" s="28"/>
      <c r="CNN2" s="28"/>
      <c r="CNO2" s="28"/>
      <c r="CNP2" s="28"/>
      <c r="CNQ2" s="28"/>
      <c r="CNR2" s="28"/>
      <c r="CNS2" s="28"/>
      <c r="CNT2" s="28"/>
      <c r="CNU2" s="28"/>
      <c r="CNV2" s="28"/>
      <c r="CNW2" s="28"/>
      <c r="CNX2" s="28"/>
      <c r="CNY2" s="28"/>
      <c r="CNZ2" s="28"/>
      <c r="COA2" s="28"/>
      <c r="COB2" s="28"/>
      <c r="COC2" s="28"/>
      <c r="COD2" s="28"/>
      <c r="COE2" s="28"/>
      <c r="COF2" s="28"/>
      <c r="COG2" s="28"/>
      <c r="COH2" s="28"/>
      <c r="COI2" s="28"/>
      <c r="COJ2" s="28"/>
      <c r="COK2" s="28"/>
      <c r="COL2" s="28"/>
      <c r="COM2" s="28"/>
      <c r="CON2" s="28"/>
      <c r="COO2" s="28"/>
      <c r="COP2" s="28"/>
      <c r="COQ2" s="28"/>
      <c r="COR2" s="28"/>
      <c r="COS2" s="28"/>
      <c r="COT2" s="28"/>
      <c r="COU2" s="28"/>
      <c r="COV2" s="28"/>
      <c r="COW2" s="28"/>
      <c r="COX2" s="28"/>
      <c r="COY2" s="28"/>
      <c r="COZ2" s="28"/>
      <c r="CPA2" s="28"/>
      <c r="CPB2" s="28"/>
      <c r="CPC2" s="28"/>
      <c r="CPD2" s="28"/>
      <c r="CPE2" s="28"/>
      <c r="CPF2" s="28"/>
      <c r="CPG2" s="28"/>
      <c r="CPH2" s="28"/>
      <c r="CPI2" s="28"/>
      <c r="CPJ2" s="28"/>
      <c r="CPK2" s="28"/>
      <c r="CPL2" s="28"/>
      <c r="CPM2" s="28"/>
      <c r="CPN2" s="28"/>
      <c r="CPO2" s="28"/>
      <c r="CPP2" s="28"/>
      <c r="CPQ2" s="28"/>
      <c r="CPR2" s="28"/>
      <c r="CPS2" s="28"/>
      <c r="CPT2" s="28"/>
      <c r="CPU2" s="28"/>
      <c r="CPV2" s="28"/>
      <c r="CPW2" s="28"/>
      <c r="CPX2" s="28"/>
      <c r="CPY2" s="28"/>
      <c r="CPZ2" s="28"/>
      <c r="CQA2" s="28"/>
      <c r="CQB2" s="28"/>
      <c r="CQC2" s="28"/>
      <c r="CQD2" s="28"/>
      <c r="CQE2" s="28"/>
      <c r="CQF2" s="28"/>
      <c r="CQG2" s="28"/>
      <c r="CQH2" s="28"/>
      <c r="CQI2" s="28"/>
      <c r="CQJ2" s="28"/>
      <c r="CQK2" s="28"/>
      <c r="CQL2" s="28"/>
      <c r="CQM2" s="28"/>
      <c r="CQN2" s="28"/>
      <c r="CQO2" s="28"/>
      <c r="CQP2" s="28"/>
      <c r="CQQ2" s="28"/>
      <c r="CQR2" s="28"/>
      <c r="CQS2" s="28"/>
      <c r="CQT2" s="28"/>
      <c r="CQU2" s="28"/>
      <c r="CQV2" s="28"/>
      <c r="CQW2" s="28"/>
      <c r="CQX2" s="28"/>
      <c r="CQY2" s="28"/>
      <c r="CQZ2" s="28"/>
      <c r="CRA2" s="28"/>
      <c r="CRB2" s="28"/>
      <c r="CRC2" s="28"/>
      <c r="CRD2" s="28"/>
      <c r="CRE2" s="28"/>
      <c r="CRF2" s="28"/>
      <c r="CRG2" s="28"/>
      <c r="CRH2" s="28"/>
      <c r="CRI2" s="28"/>
      <c r="CRJ2" s="28"/>
      <c r="CRK2" s="28"/>
      <c r="CRL2" s="28"/>
      <c r="CRM2" s="28"/>
      <c r="CRN2" s="28"/>
      <c r="CRO2" s="28"/>
      <c r="CRP2" s="28"/>
      <c r="CRQ2" s="28"/>
      <c r="CRR2" s="28"/>
      <c r="CRS2" s="28"/>
      <c r="CRT2" s="28"/>
      <c r="CRU2" s="28"/>
      <c r="CRV2" s="28"/>
      <c r="CRW2" s="28"/>
      <c r="CRX2" s="28"/>
      <c r="CRY2" s="28"/>
      <c r="CRZ2" s="28"/>
      <c r="CSA2" s="28"/>
      <c r="CSB2" s="28"/>
      <c r="CSC2" s="28"/>
      <c r="CSD2" s="28"/>
      <c r="CSE2" s="28"/>
      <c r="CSF2" s="28"/>
      <c r="CSG2" s="28"/>
      <c r="CSH2" s="28"/>
      <c r="CSI2" s="28"/>
      <c r="CSJ2" s="28"/>
      <c r="CSK2" s="28"/>
      <c r="CSL2" s="28"/>
      <c r="CSM2" s="28"/>
      <c r="CSN2" s="28"/>
      <c r="CSO2" s="28"/>
      <c r="CSP2" s="28"/>
      <c r="CSQ2" s="28"/>
      <c r="CSR2" s="28"/>
      <c r="CSS2" s="28"/>
      <c r="CST2" s="28"/>
      <c r="CSU2" s="28"/>
      <c r="CSV2" s="28"/>
      <c r="CSW2" s="28"/>
      <c r="CSX2" s="28"/>
      <c r="CSY2" s="28"/>
      <c r="CSZ2" s="28"/>
      <c r="CTA2" s="28"/>
      <c r="CTB2" s="28"/>
      <c r="CTC2" s="28"/>
      <c r="CTD2" s="28"/>
      <c r="CTE2" s="28"/>
      <c r="CTF2" s="28"/>
      <c r="CTG2" s="28"/>
      <c r="CTH2" s="28"/>
      <c r="CTI2" s="28"/>
      <c r="CTJ2" s="28"/>
      <c r="CTK2" s="28"/>
      <c r="CTL2" s="28"/>
      <c r="CTM2" s="28"/>
      <c r="CTN2" s="28"/>
      <c r="CTO2" s="28"/>
      <c r="CTP2" s="28"/>
      <c r="CTQ2" s="28"/>
      <c r="CTR2" s="28"/>
      <c r="CTS2" s="28"/>
      <c r="CTT2" s="28"/>
      <c r="CTU2" s="28"/>
      <c r="CTV2" s="28"/>
      <c r="CTW2" s="28"/>
      <c r="CTX2" s="28"/>
      <c r="CTY2" s="28"/>
      <c r="CTZ2" s="28"/>
      <c r="CUA2" s="28"/>
      <c r="CUB2" s="28"/>
      <c r="CUC2" s="28"/>
      <c r="CUD2" s="28"/>
      <c r="CUE2" s="28"/>
      <c r="CUF2" s="28"/>
      <c r="CUG2" s="28"/>
      <c r="CUH2" s="28"/>
      <c r="CUI2" s="28"/>
      <c r="CUJ2" s="28"/>
      <c r="CUK2" s="28"/>
      <c r="CUL2" s="28"/>
      <c r="CUM2" s="28"/>
      <c r="CUN2" s="28"/>
      <c r="CUO2" s="28"/>
      <c r="CUP2" s="28"/>
      <c r="CUQ2" s="28"/>
      <c r="CUR2" s="28"/>
      <c r="CUS2" s="28"/>
      <c r="CUT2" s="28"/>
      <c r="CUU2" s="28"/>
      <c r="CUV2" s="28"/>
      <c r="CUW2" s="28"/>
      <c r="CUX2" s="28"/>
      <c r="CUY2" s="28"/>
      <c r="CUZ2" s="28"/>
      <c r="CVA2" s="28"/>
      <c r="CVB2" s="28"/>
      <c r="CVC2" s="28"/>
      <c r="CVD2" s="28"/>
      <c r="CVE2" s="28"/>
      <c r="CVF2" s="28"/>
      <c r="CVG2" s="28"/>
      <c r="CVH2" s="28"/>
      <c r="CVI2" s="28"/>
      <c r="CVJ2" s="28"/>
      <c r="CVK2" s="28"/>
      <c r="CVL2" s="28"/>
      <c r="CVM2" s="28"/>
      <c r="CVN2" s="28"/>
      <c r="CVO2" s="28"/>
      <c r="CVP2" s="28"/>
      <c r="CVQ2" s="28"/>
      <c r="CVR2" s="28"/>
      <c r="CVS2" s="28"/>
      <c r="CVT2" s="28"/>
      <c r="CVU2" s="28"/>
      <c r="CVV2" s="28"/>
      <c r="CVW2" s="28"/>
      <c r="CVX2" s="28"/>
      <c r="CVY2" s="28"/>
      <c r="CVZ2" s="28"/>
      <c r="CWA2" s="28"/>
      <c r="CWB2" s="28"/>
      <c r="CWC2" s="28"/>
      <c r="CWD2" s="28"/>
      <c r="CWE2" s="28"/>
      <c r="CWF2" s="28"/>
      <c r="CWG2" s="28"/>
      <c r="CWH2" s="28"/>
      <c r="CWI2" s="28"/>
      <c r="CWJ2" s="28"/>
      <c r="CWK2" s="28"/>
      <c r="CWL2" s="28"/>
      <c r="CWM2" s="28"/>
      <c r="CWN2" s="28"/>
      <c r="CWO2" s="28"/>
      <c r="CWP2" s="28"/>
      <c r="CWQ2" s="28"/>
      <c r="CWR2" s="28"/>
      <c r="CWS2" s="28"/>
      <c r="CWT2" s="28"/>
      <c r="CWU2" s="28"/>
      <c r="CWV2" s="28"/>
      <c r="CWW2" s="28"/>
      <c r="CWX2" s="28"/>
      <c r="CWY2" s="28"/>
      <c r="CWZ2" s="28"/>
      <c r="CXA2" s="28"/>
      <c r="CXB2" s="28"/>
      <c r="CXC2" s="28"/>
      <c r="CXD2" s="28"/>
      <c r="CXE2" s="28"/>
      <c r="CXF2" s="28"/>
      <c r="CXG2" s="28"/>
      <c r="CXH2" s="28"/>
      <c r="CXI2" s="28"/>
      <c r="CXJ2" s="28"/>
      <c r="CXK2" s="28"/>
      <c r="CXL2" s="28"/>
      <c r="CXM2" s="28"/>
      <c r="CXN2" s="28"/>
      <c r="CXO2" s="28"/>
      <c r="CXP2" s="28"/>
      <c r="CXQ2" s="28"/>
      <c r="CXR2" s="28"/>
      <c r="CXS2" s="28"/>
      <c r="CXT2" s="28"/>
      <c r="CXU2" s="28"/>
      <c r="CXV2" s="28"/>
      <c r="CXW2" s="28"/>
      <c r="CXX2" s="28"/>
      <c r="CXY2" s="28"/>
      <c r="CXZ2" s="28"/>
      <c r="CYA2" s="28"/>
      <c r="CYB2" s="28"/>
      <c r="CYC2" s="28"/>
      <c r="CYD2" s="28"/>
      <c r="CYE2" s="28"/>
      <c r="CYF2" s="28"/>
      <c r="CYG2" s="28"/>
      <c r="CYH2" s="28"/>
      <c r="CYI2" s="28"/>
      <c r="CYJ2" s="28"/>
      <c r="CYK2" s="28"/>
      <c r="CYL2" s="28"/>
      <c r="CYM2" s="28"/>
      <c r="CYN2" s="28"/>
      <c r="CYO2" s="28"/>
      <c r="CYP2" s="28"/>
      <c r="CYQ2" s="28"/>
      <c r="CYR2" s="28"/>
      <c r="CYS2" s="28"/>
      <c r="CYT2" s="28"/>
      <c r="CYU2" s="28"/>
      <c r="CYV2" s="28"/>
      <c r="CYW2" s="28"/>
      <c r="CYX2" s="28"/>
      <c r="CYY2" s="28"/>
      <c r="CYZ2" s="28"/>
      <c r="CZA2" s="28"/>
      <c r="CZB2" s="28"/>
      <c r="CZC2" s="28"/>
      <c r="CZD2" s="28"/>
      <c r="CZE2" s="28"/>
      <c r="CZF2" s="28"/>
      <c r="CZG2" s="28"/>
      <c r="CZH2" s="28"/>
      <c r="CZI2" s="28"/>
      <c r="CZJ2" s="28"/>
      <c r="CZK2" s="28"/>
      <c r="CZL2" s="28"/>
      <c r="CZM2" s="28"/>
      <c r="CZN2" s="28"/>
      <c r="CZO2" s="28"/>
      <c r="CZP2" s="28"/>
      <c r="CZQ2" s="28"/>
      <c r="CZR2" s="28"/>
      <c r="CZS2" s="28"/>
      <c r="CZT2" s="28"/>
      <c r="CZU2" s="28"/>
      <c r="CZV2" s="28"/>
      <c r="CZW2" s="28"/>
      <c r="CZX2" s="28"/>
      <c r="CZY2" s="28"/>
      <c r="CZZ2" s="28"/>
      <c r="DAA2" s="28"/>
      <c r="DAB2" s="28"/>
      <c r="DAC2" s="28"/>
      <c r="DAD2" s="28"/>
      <c r="DAE2" s="28"/>
      <c r="DAF2" s="28"/>
      <c r="DAG2" s="28"/>
      <c r="DAH2" s="28"/>
      <c r="DAI2" s="28"/>
      <c r="DAJ2" s="28"/>
      <c r="DAK2" s="28"/>
      <c r="DAL2" s="28"/>
      <c r="DAM2" s="28"/>
      <c r="DAN2" s="28"/>
      <c r="DAO2" s="28"/>
      <c r="DAP2" s="28"/>
      <c r="DAQ2" s="28"/>
      <c r="DAR2" s="28"/>
      <c r="DAS2" s="28"/>
      <c r="DAT2" s="28"/>
      <c r="DAU2" s="28"/>
      <c r="DAV2" s="28"/>
      <c r="DAW2" s="28"/>
      <c r="DAX2" s="28"/>
      <c r="DAY2" s="28"/>
      <c r="DAZ2" s="28"/>
      <c r="DBA2" s="28"/>
      <c r="DBB2" s="28"/>
      <c r="DBC2" s="28"/>
      <c r="DBD2" s="28"/>
      <c r="DBE2" s="28"/>
      <c r="DBF2" s="28"/>
      <c r="DBG2" s="28"/>
      <c r="DBH2" s="28"/>
      <c r="DBI2" s="28"/>
      <c r="DBJ2" s="28"/>
      <c r="DBK2" s="28"/>
      <c r="DBL2" s="28"/>
      <c r="DBM2" s="28"/>
      <c r="DBN2" s="28"/>
      <c r="DBO2" s="28"/>
      <c r="DBP2" s="28"/>
      <c r="DBQ2" s="28"/>
      <c r="DBR2" s="28"/>
      <c r="DBS2" s="28"/>
      <c r="DBT2" s="28"/>
      <c r="DBU2" s="28"/>
      <c r="DBV2" s="28"/>
      <c r="DBW2" s="28"/>
      <c r="DBX2" s="28"/>
      <c r="DBY2" s="28"/>
      <c r="DBZ2" s="28"/>
      <c r="DCA2" s="28"/>
      <c r="DCB2" s="28"/>
      <c r="DCC2" s="28"/>
      <c r="DCD2" s="28"/>
      <c r="DCE2" s="28"/>
      <c r="DCF2" s="28"/>
      <c r="DCG2" s="28"/>
      <c r="DCH2" s="28"/>
      <c r="DCI2" s="28"/>
      <c r="DCJ2" s="28"/>
      <c r="DCK2" s="28"/>
      <c r="DCL2" s="28"/>
      <c r="DCM2" s="28"/>
      <c r="DCN2" s="28"/>
      <c r="DCO2" s="28"/>
      <c r="DCP2" s="28"/>
      <c r="DCQ2" s="28"/>
      <c r="DCR2" s="28"/>
      <c r="DCS2" s="28"/>
      <c r="DCT2" s="28"/>
      <c r="DCU2" s="28"/>
      <c r="DCV2" s="28"/>
      <c r="DCW2" s="28"/>
      <c r="DCX2" s="28"/>
      <c r="DCY2" s="28"/>
      <c r="DCZ2" s="28"/>
      <c r="DDA2" s="28"/>
      <c r="DDB2" s="28"/>
      <c r="DDC2" s="28"/>
      <c r="DDD2" s="28"/>
      <c r="DDE2" s="28"/>
      <c r="DDF2" s="28"/>
      <c r="DDG2" s="28"/>
      <c r="DDH2" s="28"/>
      <c r="DDI2" s="28"/>
      <c r="DDJ2" s="28"/>
      <c r="DDK2" s="28"/>
      <c r="DDL2" s="28"/>
      <c r="DDM2" s="28"/>
      <c r="DDN2" s="28"/>
      <c r="DDO2" s="28"/>
      <c r="DDP2" s="28"/>
      <c r="DDQ2" s="28"/>
      <c r="DDR2" s="28"/>
      <c r="DDS2" s="28"/>
      <c r="DDT2" s="28"/>
      <c r="DDU2" s="28"/>
      <c r="DDV2" s="28"/>
      <c r="DDW2" s="28"/>
      <c r="DDX2" s="28"/>
      <c r="DDY2" s="28"/>
      <c r="DDZ2" s="28"/>
      <c r="DEA2" s="28"/>
      <c r="DEB2" s="28"/>
      <c r="DEC2" s="28"/>
      <c r="DED2" s="28"/>
      <c r="DEE2" s="28"/>
      <c r="DEF2" s="28"/>
      <c r="DEG2" s="28"/>
      <c r="DEH2" s="28"/>
      <c r="DEI2" s="28"/>
      <c r="DEJ2" s="28"/>
      <c r="DEK2" s="28"/>
      <c r="DEL2" s="28"/>
      <c r="DEM2" s="28"/>
      <c r="DEN2" s="28"/>
      <c r="DEO2" s="28"/>
      <c r="DEP2" s="28"/>
      <c r="DEQ2" s="28"/>
      <c r="DER2" s="28"/>
      <c r="DES2" s="28"/>
      <c r="DET2" s="28"/>
      <c r="DEU2" s="28"/>
      <c r="DEV2" s="28"/>
      <c r="DEW2" s="28"/>
      <c r="DEX2" s="28"/>
      <c r="DEY2" s="28"/>
      <c r="DEZ2" s="28"/>
      <c r="DFA2" s="28"/>
      <c r="DFB2" s="28"/>
      <c r="DFC2" s="28"/>
      <c r="DFD2" s="28"/>
      <c r="DFE2" s="28"/>
      <c r="DFF2" s="28"/>
      <c r="DFG2" s="28"/>
      <c r="DFH2" s="28"/>
      <c r="DFI2" s="28"/>
      <c r="DFJ2" s="28"/>
      <c r="DFK2" s="28"/>
      <c r="DFL2" s="28"/>
      <c r="DFM2" s="28"/>
      <c r="DFN2" s="28"/>
      <c r="DFO2" s="28"/>
      <c r="DFP2" s="28"/>
      <c r="DFQ2" s="28"/>
      <c r="DFR2" s="28"/>
      <c r="DFS2" s="28"/>
      <c r="DFT2" s="28"/>
      <c r="DFU2" s="28"/>
      <c r="DFV2" s="28"/>
      <c r="DFW2" s="28"/>
      <c r="DFX2" s="28"/>
      <c r="DFY2" s="28"/>
      <c r="DFZ2" s="28"/>
      <c r="DGA2" s="28"/>
      <c r="DGB2" s="28"/>
      <c r="DGC2" s="28"/>
      <c r="DGD2" s="28"/>
      <c r="DGE2" s="28"/>
      <c r="DGF2" s="28"/>
      <c r="DGG2" s="28"/>
      <c r="DGH2" s="28"/>
      <c r="DGI2" s="28"/>
      <c r="DGJ2" s="28"/>
      <c r="DGK2" s="28"/>
      <c r="DGL2" s="28"/>
      <c r="DGM2" s="28"/>
      <c r="DGN2" s="28"/>
      <c r="DGO2" s="28"/>
      <c r="DGP2" s="28"/>
      <c r="DGQ2" s="28"/>
      <c r="DGR2" s="28"/>
      <c r="DGS2" s="28"/>
      <c r="DGT2" s="28"/>
      <c r="DGU2" s="28"/>
      <c r="DGV2" s="28"/>
      <c r="DGW2" s="28"/>
      <c r="DGX2" s="28"/>
      <c r="DGY2" s="28"/>
      <c r="DGZ2" s="28"/>
      <c r="DHA2" s="28"/>
      <c r="DHB2" s="28"/>
      <c r="DHC2" s="28"/>
      <c r="DHD2" s="28"/>
      <c r="DHE2" s="28"/>
      <c r="DHF2" s="28"/>
      <c r="DHG2" s="28"/>
      <c r="DHH2" s="28"/>
      <c r="DHI2" s="28"/>
      <c r="DHJ2" s="28"/>
      <c r="DHK2" s="28"/>
      <c r="DHL2" s="28"/>
      <c r="DHM2" s="28"/>
      <c r="DHN2" s="28"/>
      <c r="DHO2" s="28"/>
      <c r="DHP2" s="28"/>
      <c r="DHQ2" s="28"/>
      <c r="DHR2" s="28"/>
      <c r="DHS2" s="28"/>
      <c r="DHT2" s="28"/>
      <c r="DHU2" s="28"/>
      <c r="DHV2" s="28"/>
      <c r="DHW2" s="28"/>
      <c r="DHX2" s="28"/>
      <c r="DHY2" s="28"/>
      <c r="DHZ2" s="28"/>
      <c r="DIA2" s="28"/>
      <c r="DIB2" s="28"/>
      <c r="DIC2" s="28"/>
      <c r="DID2" s="28"/>
      <c r="DIE2" s="28"/>
      <c r="DIF2" s="28"/>
      <c r="DIG2" s="28"/>
      <c r="DIH2" s="28"/>
      <c r="DII2" s="28"/>
      <c r="DIJ2" s="28"/>
      <c r="DIK2" s="28"/>
      <c r="DIL2" s="28"/>
      <c r="DIM2" s="28"/>
      <c r="DIN2" s="28"/>
      <c r="DIO2" s="28"/>
      <c r="DIP2" s="28"/>
      <c r="DIQ2" s="28"/>
      <c r="DIR2" s="28"/>
      <c r="DIS2" s="28"/>
      <c r="DIT2" s="28"/>
      <c r="DIU2" s="28"/>
      <c r="DIV2" s="28"/>
      <c r="DIW2" s="28"/>
      <c r="DIX2" s="28"/>
      <c r="DIY2" s="28"/>
      <c r="DIZ2" s="28"/>
      <c r="DJA2" s="28"/>
      <c r="DJB2" s="28"/>
      <c r="DJC2" s="28"/>
      <c r="DJD2" s="28"/>
      <c r="DJE2" s="28"/>
      <c r="DJF2" s="28"/>
      <c r="DJG2" s="28"/>
      <c r="DJH2" s="28"/>
      <c r="DJI2" s="28"/>
      <c r="DJJ2" s="28"/>
      <c r="DJK2" s="28"/>
      <c r="DJL2" s="28"/>
      <c r="DJM2" s="28"/>
      <c r="DJN2" s="28"/>
      <c r="DJO2" s="28"/>
      <c r="DJP2" s="28"/>
      <c r="DJQ2" s="28"/>
      <c r="DJR2" s="28"/>
      <c r="DJS2" s="28"/>
      <c r="DJT2" s="28"/>
      <c r="DJU2" s="28"/>
      <c r="DJV2" s="28"/>
      <c r="DJW2" s="28"/>
      <c r="DJX2" s="28"/>
      <c r="DJY2" s="28"/>
      <c r="DJZ2" s="28"/>
      <c r="DKA2" s="28"/>
      <c r="DKB2" s="28"/>
      <c r="DKC2" s="28"/>
      <c r="DKD2" s="28"/>
      <c r="DKE2" s="28"/>
      <c r="DKF2" s="28"/>
      <c r="DKG2" s="28"/>
      <c r="DKH2" s="28"/>
      <c r="DKI2" s="28"/>
      <c r="DKJ2" s="28"/>
      <c r="DKK2" s="28"/>
      <c r="DKL2" s="28"/>
      <c r="DKM2" s="28"/>
      <c r="DKN2" s="28"/>
      <c r="DKO2" s="28"/>
      <c r="DKP2" s="28"/>
      <c r="DKQ2" s="28"/>
      <c r="DKR2" s="28"/>
      <c r="DKS2" s="28"/>
      <c r="DKT2" s="28"/>
      <c r="DKU2" s="28"/>
      <c r="DKV2" s="28"/>
      <c r="DKW2" s="28"/>
      <c r="DKX2" s="28"/>
      <c r="DKY2" s="28"/>
      <c r="DKZ2" s="28"/>
      <c r="DLA2" s="28"/>
      <c r="DLB2" s="28"/>
      <c r="DLC2" s="28"/>
      <c r="DLD2" s="28"/>
      <c r="DLE2" s="28"/>
      <c r="DLF2" s="28"/>
      <c r="DLG2" s="28"/>
      <c r="DLH2" s="28"/>
      <c r="DLI2" s="28"/>
      <c r="DLJ2" s="28"/>
      <c r="DLK2" s="28"/>
      <c r="DLL2" s="28"/>
      <c r="DLM2" s="28"/>
      <c r="DLN2" s="28"/>
      <c r="DLO2" s="28"/>
      <c r="DLP2" s="28"/>
      <c r="DLQ2" s="28"/>
      <c r="DLR2" s="28"/>
      <c r="DLS2" s="28"/>
      <c r="DLT2" s="28"/>
      <c r="DLU2" s="28"/>
      <c r="DLV2" s="28"/>
      <c r="DLW2" s="28"/>
      <c r="DLX2" s="28"/>
      <c r="DLY2" s="28"/>
      <c r="DLZ2" s="28"/>
      <c r="DMA2" s="28"/>
      <c r="DMB2" s="28"/>
      <c r="DMC2" s="28"/>
      <c r="DMD2" s="28"/>
      <c r="DME2" s="28"/>
      <c r="DMF2" s="28"/>
      <c r="DMG2" s="28"/>
      <c r="DMH2" s="28"/>
      <c r="DMI2" s="28"/>
      <c r="DMJ2" s="28"/>
      <c r="DMK2" s="28"/>
      <c r="DML2" s="28"/>
      <c r="DMM2" s="28"/>
      <c r="DMN2" s="28"/>
      <c r="DMO2" s="28"/>
      <c r="DMP2" s="28"/>
      <c r="DMQ2" s="28"/>
      <c r="DMR2" s="28"/>
      <c r="DMS2" s="28"/>
      <c r="DMT2" s="28"/>
      <c r="DMU2" s="28"/>
      <c r="DMV2" s="28"/>
      <c r="DMW2" s="28"/>
      <c r="DMX2" s="28"/>
      <c r="DMY2" s="28"/>
      <c r="DMZ2" s="28"/>
      <c r="DNA2" s="28"/>
      <c r="DNB2" s="28"/>
      <c r="DNC2" s="28"/>
      <c r="DND2" s="28"/>
      <c r="DNE2" s="28"/>
      <c r="DNF2" s="28"/>
      <c r="DNG2" s="28"/>
      <c r="DNH2" s="28"/>
      <c r="DNI2" s="28"/>
      <c r="DNJ2" s="28"/>
      <c r="DNK2" s="28"/>
      <c r="DNL2" s="28"/>
      <c r="DNM2" s="28"/>
      <c r="DNN2" s="28"/>
      <c r="DNO2" s="28"/>
      <c r="DNP2" s="28"/>
      <c r="DNQ2" s="28"/>
      <c r="DNR2" s="28"/>
      <c r="DNS2" s="28"/>
      <c r="DNT2" s="28"/>
      <c r="DNU2" s="28"/>
      <c r="DNV2" s="28"/>
      <c r="DNW2" s="28"/>
      <c r="DNX2" s="28"/>
      <c r="DNY2" s="28"/>
      <c r="DNZ2" s="28"/>
      <c r="DOA2" s="28"/>
      <c r="DOB2" s="28"/>
      <c r="DOC2" s="28"/>
      <c r="DOD2" s="28"/>
      <c r="DOE2" s="28"/>
      <c r="DOF2" s="28"/>
      <c r="DOG2" s="28"/>
      <c r="DOH2" s="28"/>
      <c r="DOI2" s="28"/>
      <c r="DOJ2" s="28"/>
      <c r="DOK2" s="28"/>
      <c r="DOL2" s="28"/>
      <c r="DOM2" s="28"/>
      <c r="DON2" s="28"/>
      <c r="DOO2" s="28"/>
      <c r="DOP2" s="28"/>
      <c r="DOQ2" s="28"/>
      <c r="DOR2" s="28"/>
      <c r="DOS2" s="28"/>
      <c r="DOT2" s="28"/>
      <c r="DOU2" s="28"/>
      <c r="DOV2" s="28"/>
      <c r="DOW2" s="28"/>
      <c r="DOX2" s="28"/>
      <c r="DOY2" s="28"/>
      <c r="DOZ2" s="28"/>
      <c r="DPA2" s="28"/>
      <c r="DPB2" s="28"/>
      <c r="DPC2" s="28"/>
      <c r="DPD2" s="28"/>
      <c r="DPE2" s="28"/>
      <c r="DPF2" s="28"/>
      <c r="DPG2" s="28"/>
      <c r="DPH2" s="28"/>
      <c r="DPI2" s="28"/>
      <c r="DPJ2" s="28"/>
      <c r="DPK2" s="28"/>
      <c r="DPL2" s="28"/>
      <c r="DPM2" s="28"/>
      <c r="DPN2" s="28"/>
      <c r="DPO2" s="28"/>
      <c r="DPP2" s="28"/>
      <c r="DPQ2" s="28"/>
      <c r="DPR2" s="28"/>
      <c r="DPS2" s="28"/>
      <c r="DPT2" s="28"/>
      <c r="DPU2" s="28"/>
      <c r="DPV2" s="28"/>
      <c r="DPW2" s="28"/>
      <c r="DPX2" s="28"/>
      <c r="DPY2" s="28"/>
      <c r="DPZ2" s="28"/>
      <c r="DQA2" s="28"/>
      <c r="DQB2" s="28"/>
      <c r="DQC2" s="28"/>
      <c r="DQD2" s="28"/>
      <c r="DQE2" s="28"/>
      <c r="DQF2" s="28"/>
      <c r="DQG2" s="28"/>
      <c r="DQH2" s="28"/>
      <c r="DQI2" s="28"/>
      <c r="DQJ2" s="28"/>
      <c r="DQK2" s="28"/>
      <c r="DQL2" s="28"/>
      <c r="DQM2" s="28"/>
      <c r="DQN2" s="28"/>
      <c r="DQO2" s="28"/>
      <c r="DQP2" s="28"/>
      <c r="DQQ2" s="28"/>
      <c r="DQR2" s="28"/>
      <c r="DQS2" s="28"/>
      <c r="DQT2" s="28"/>
      <c r="DQU2" s="28"/>
      <c r="DQV2" s="28"/>
      <c r="DQW2" s="28"/>
      <c r="DQX2" s="28"/>
      <c r="DQY2" s="28"/>
      <c r="DQZ2" s="28"/>
      <c r="DRA2" s="28"/>
      <c r="DRB2" s="28"/>
      <c r="DRC2" s="28"/>
      <c r="DRD2" s="28"/>
      <c r="DRE2" s="28"/>
      <c r="DRF2" s="28"/>
      <c r="DRG2" s="28"/>
      <c r="DRH2" s="28"/>
      <c r="DRI2" s="28"/>
      <c r="DRJ2" s="28"/>
      <c r="DRK2" s="28"/>
      <c r="DRL2" s="28"/>
      <c r="DRM2" s="28"/>
      <c r="DRN2" s="28"/>
      <c r="DRO2" s="28"/>
      <c r="DRP2" s="28"/>
      <c r="DRQ2" s="28"/>
      <c r="DRR2" s="28"/>
      <c r="DRS2" s="28"/>
      <c r="DRT2" s="28"/>
      <c r="DRU2" s="28"/>
      <c r="DRV2" s="28"/>
      <c r="DRW2" s="28"/>
      <c r="DRX2" s="28"/>
      <c r="DRY2" s="28"/>
      <c r="DRZ2" s="28"/>
      <c r="DSA2" s="28"/>
      <c r="DSB2" s="28"/>
      <c r="DSC2" s="28"/>
      <c r="DSD2" s="28"/>
      <c r="DSE2" s="28"/>
      <c r="DSF2" s="28"/>
      <c r="DSG2" s="28"/>
      <c r="DSH2" s="28"/>
      <c r="DSI2" s="28"/>
      <c r="DSJ2" s="28"/>
      <c r="DSK2" s="28"/>
      <c r="DSL2" s="28"/>
      <c r="DSM2" s="28"/>
      <c r="DSN2" s="28"/>
      <c r="DSO2" s="28"/>
      <c r="DSP2" s="28"/>
      <c r="DSQ2" s="28"/>
      <c r="DSR2" s="28"/>
      <c r="DSS2" s="28"/>
      <c r="DST2" s="28"/>
      <c r="DSU2" s="28"/>
      <c r="DSV2" s="28"/>
      <c r="DSW2" s="28"/>
      <c r="DSX2" s="28"/>
      <c r="DSY2" s="28"/>
      <c r="DSZ2" s="28"/>
      <c r="DTA2" s="28"/>
      <c r="DTB2" s="28"/>
      <c r="DTC2" s="28"/>
      <c r="DTD2" s="28"/>
      <c r="DTE2" s="28"/>
      <c r="DTF2" s="28"/>
      <c r="DTG2" s="28"/>
      <c r="DTH2" s="28"/>
      <c r="DTI2" s="28"/>
      <c r="DTJ2" s="28"/>
      <c r="DTK2" s="28"/>
      <c r="DTL2" s="28"/>
      <c r="DTM2" s="28"/>
      <c r="DTN2" s="28"/>
      <c r="DTO2" s="28"/>
      <c r="DTP2" s="28"/>
      <c r="DTQ2" s="28"/>
      <c r="DTR2" s="28"/>
      <c r="DTS2" s="28"/>
      <c r="DTT2" s="28"/>
      <c r="DTU2" s="28"/>
      <c r="DTV2" s="28"/>
      <c r="DTW2" s="28"/>
      <c r="DTX2" s="28"/>
      <c r="DTY2" s="28"/>
      <c r="DTZ2" s="28"/>
      <c r="DUA2" s="28"/>
      <c r="DUB2" s="28"/>
      <c r="DUC2" s="28"/>
      <c r="DUD2" s="28"/>
      <c r="DUE2" s="28"/>
      <c r="DUF2" s="28"/>
      <c r="DUG2" s="28"/>
      <c r="DUH2" s="28"/>
      <c r="DUI2" s="28"/>
      <c r="DUJ2" s="28"/>
      <c r="DUK2" s="28"/>
      <c r="DUL2" s="28"/>
      <c r="DUM2" s="28"/>
      <c r="DUN2" s="28"/>
      <c r="DUO2" s="28"/>
      <c r="DUP2" s="28"/>
      <c r="DUQ2" s="28"/>
      <c r="DUR2" s="28"/>
      <c r="DUS2" s="28"/>
      <c r="DUT2" s="28"/>
      <c r="DUU2" s="28"/>
      <c r="DUV2" s="28"/>
      <c r="DUW2" s="28"/>
      <c r="DUX2" s="28"/>
      <c r="DUY2" s="28"/>
      <c r="DUZ2" s="28"/>
      <c r="DVA2" s="28"/>
      <c r="DVB2" s="28"/>
      <c r="DVC2" s="28"/>
      <c r="DVD2" s="28"/>
      <c r="DVE2" s="28"/>
      <c r="DVF2" s="28"/>
      <c r="DVG2" s="28"/>
      <c r="DVH2" s="28"/>
      <c r="DVI2" s="28"/>
      <c r="DVJ2" s="28"/>
      <c r="DVK2" s="28"/>
      <c r="DVL2" s="28"/>
      <c r="DVM2" s="28"/>
      <c r="DVN2" s="28"/>
      <c r="DVO2" s="28"/>
      <c r="DVP2" s="28"/>
      <c r="DVQ2" s="28"/>
      <c r="DVR2" s="28"/>
      <c r="DVS2" s="28"/>
      <c r="DVT2" s="28"/>
      <c r="DVU2" s="28"/>
      <c r="DVV2" s="28"/>
      <c r="DVW2" s="28"/>
      <c r="DVX2" s="28"/>
      <c r="DVY2" s="28"/>
      <c r="DVZ2" s="28"/>
      <c r="DWA2" s="28"/>
      <c r="DWB2" s="28"/>
      <c r="DWC2" s="28"/>
      <c r="DWD2" s="28"/>
      <c r="DWE2" s="28"/>
      <c r="DWF2" s="28"/>
      <c r="DWG2" s="28"/>
      <c r="DWH2" s="28"/>
      <c r="DWI2" s="28"/>
      <c r="DWJ2" s="28"/>
      <c r="DWK2" s="28"/>
      <c r="DWL2" s="28"/>
      <c r="DWM2" s="28"/>
      <c r="DWN2" s="28"/>
      <c r="DWO2" s="28"/>
      <c r="DWP2" s="28"/>
      <c r="DWQ2" s="28"/>
      <c r="DWR2" s="28"/>
      <c r="DWS2" s="28"/>
      <c r="DWT2" s="28"/>
      <c r="DWU2" s="28"/>
      <c r="DWV2" s="28"/>
      <c r="DWW2" s="28"/>
      <c r="DWX2" s="28"/>
      <c r="DWY2" s="28"/>
      <c r="DWZ2" s="28"/>
      <c r="DXA2" s="28"/>
      <c r="DXB2" s="28"/>
      <c r="DXC2" s="28"/>
      <c r="DXD2" s="28"/>
      <c r="DXE2" s="28"/>
      <c r="DXF2" s="28"/>
      <c r="DXG2" s="28"/>
      <c r="DXH2" s="28"/>
      <c r="DXI2" s="28"/>
      <c r="DXJ2" s="28"/>
      <c r="DXK2" s="28"/>
      <c r="DXL2" s="28"/>
      <c r="DXM2" s="28"/>
      <c r="DXN2" s="28"/>
      <c r="DXO2" s="28"/>
      <c r="DXP2" s="28"/>
      <c r="DXQ2" s="28"/>
      <c r="DXR2" s="28"/>
      <c r="DXS2" s="28"/>
      <c r="DXT2" s="28"/>
      <c r="DXU2" s="28"/>
      <c r="DXV2" s="28"/>
      <c r="DXW2" s="28"/>
      <c r="DXX2" s="28"/>
      <c r="DXY2" s="28"/>
      <c r="DXZ2" s="28"/>
      <c r="DYA2" s="28"/>
      <c r="DYB2" s="28"/>
      <c r="DYC2" s="28"/>
      <c r="DYD2" s="28"/>
      <c r="DYE2" s="28"/>
      <c r="DYF2" s="28"/>
      <c r="DYG2" s="28"/>
      <c r="DYH2" s="28"/>
      <c r="DYI2" s="28"/>
      <c r="DYJ2" s="28"/>
      <c r="DYK2" s="28"/>
      <c r="DYL2" s="28"/>
      <c r="DYM2" s="28"/>
      <c r="DYN2" s="28"/>
      <c r="DYO2" s="28"/>
      <c r="DYP2" s="28"/>
      <c r="DYQ2" s="28"/>
      <c r="DYR2" s="28"/>
      <c r="DYS2" s="28"/>
      <c r="DYT2" s="28"/>
      <c r="DYU2" s="28"/>
      <c r="DYV2" s="28"/>
      <c r="DYW2" s="28"/>
      <c r="DYX2" s="28"/>
      <c r="DYY2" s="28"/>
      <c r="DYZ2" s="28"/>
      <c r="DZA2" s="28"/>
      <c r="DZB2" s="28"/>
      <c r="DZC2" s="28"/>
      <c r="DZD2" s="28"/>
      <c r="DZE2" s="28"/>
      <c r="DZF2" s="28"/>
      <c r="DZG2" s="28"/>
      <c r="DZH2" s="28"/>
      <c r="DZI2" s="28"/>
      <c r="DZJ2" s="28"/>
      <c r="DZK2" s="28"/>
      <c r="DZL2" s="28"/>
      <c r="DZM2" s="28"/>
      <c r="DZN2" s="28"/>
      <c r="DZO2" s="28"/>
      <c r="DZP2" s="28"/>
      <c r="DZQ2" s="28"/>
      <c r="DZR2" s="28"/>
      <c r="DZS2" s="28"/>
      <c r="DZT2" s="28"/>
      <c r="DZU2" s="28"/>
      <c r="DZV2" s="28"/>
      <c r="DZW2" s="28"/>
      <c r="DZX2" s="28"/>
      <c r="DZY2" s="28"/>
      <c r="DZZ2" s="28"/>
      <c r="EAA2" s="28"/>
      <c r="EAB2" s="28"/>
      <c r="EAC2" s="28"/>
      <c r="EAD2" s="28"/>
      <c r="EAE2" s="28"/>
      <c r="EAF2" s="28"/>
      <c r="EAG2" s="28"/>
      <c r="EAH2" s="28"/>
      <c r="EAI2" s="28"/>
      <c r="EAJ2" s="28"/>
      <c r="EAK2" s="28"/>
      <c r="EAL2" s="28"/>
      <c r="EAM2" s="28"/>
      <c r="EAN2" s="28"/>
      <c r="EAO2" s="28"/>
      <c r="EAP2" s="28"/>
      <c r="EAQ2" s="28"/>
      <c r="EAR2" s="28"/>
      <c r="EAS2" s="28"/>
      <c r="EAT2" s="28"/>
      <c r="EAU2" s="28"/>
      <c r="EAV2" s="28"/>
      <c r="EAW2" s="28"/>
      <c r="EAX2" s="28"/>
      <c r="EAY2" s="28"/>
      <c r="EAZ2" s="28"/>
      <c r="EBA2" s="28"/>
      <c r="EBB2" s="28"/>
      <c r="EBC2" s="28"/>
      <c r="EBD2" s="28"/>
      <c r="EBE2" s="28"/>
      <c r="EBF2" s="28"/>
      <c r="EBG2" s="28"/>
      <c r="EBH2" s="28"/>
      <c r="EBI2" s="28"/>
      <c r="EBJ2" s="28"/>
      <c r="EBK2" s="28"/>
      <c r="EBL2" s="28"/>
      <c r="EBM2" s="28"/>
      <c r="EBN2" s="28"/>
      <c r="EBO2" s="28"/>
      <c r="EBP2" s="28"/>
      <c r="EBQ2" s="28"/>
      <c r="EBR2" s="28"/>
      <c r="EBS2" s="28"/>
      <c r="EBT2" s="28"/>
      <c r="EBU2" s="28"/>
      <c r="EBV2" s="28"/>
      <c r="EBW2" s="28"/>
      <c r="EBX2" s="28"/>
      <c r="EBY2" s="28"/>
      <c r="EBZ2" s="28"/>
      <c r="ECA2" s="28"/>
      <c r="ECB2" s="28"/>
      <c r="ECC2" s="28"/>
      <c r="ECD2" s="28"/>
      <c r="ECE2" s="28"/>
      <c r="ECF2" s="28"/>
      <c r="ECG2" s="28"/>
      <c r="ECH2" s="28"/>
      <c r="ECI2" s="28"/>
      <c r="ECJ2" s="28"/>
      <c r="ECK2" s="28"/>
      <c r="ECL2" s="28"/>
      <c r="ECM2" s="28"/>
      <c r="ECN2" s="28"/>
      <c r="ECO2" s="28"/>
      <c r="ECP2" s="28"/>
      <c r="ECQ2" s="28"/>
      <c r="ECR2" s="28"/>
      <c r="ECS2" s="28"/>
      <c r="ECT2" s="28"/>
      <c r="ECU2" s="28"/>
      <c r="ECV2" s="28"/>
      <c r="ECW2" s="28"/>
      <c r="ECX2" s="28"/>
      <c r="ECY2" s="28"/>
      <c r="ECZ2" s="28"/>
      <c r="EDA2" s="28"/>
      <c r="EDB2" s="28"/>
      <c r="EDC2" s="28"/>
      <c r="EDD2" s="28"/>
      <c r="EDE2" s="28"/>
      <c r="EDF2" s="28"/>
      <c r="EDG2" s="28"/>
      <c r="EDH2" s="28"/>
      <c r="EDI2" s="28"/>
      <c r="EDJ2" s="28"/>
      <c r="EDK2" s="28"/>
      <c r="EDL2" s="28"/>
      <c r="EDM2" s="28"/>
      <c r="EDN2" s="28"/>
      <c r="EDO2" s="28"/>
      <c r="EDP2" s="28"/>
      <c r="EDQ2" s="28"/>
      <c r="EDR2" s="28"/>
      <c r="EDS2" s="28"/>
      <c r="EDT2" s="28"/>
      <c r="EDU2" s="28"/>
      <c r="EDV2" s="28"/>
      <c r="EDW2" s="28"/>
      <c r="EDX2" s="28"/>
      <c r="EDY2" s="28"/>
      <c r="EDZ2" s="28"/>
      <c r="EEA2" s="28"/>
      <c r="EEB2" s="28"/>
      <c r="EEC2" s="28"/>
      <c r="EED2" s="28"/>
      <c r="EEE2" s="28"/>
      <c r="EEF2" s="28"/>
      <c r="EEG2" s="28"/>
      <c r="EEH2" s="28"/>
      <c r="EEI2" s="28"/>
      <c r="EEJ2" s="28"/>
      <c r="EEK2" s="28"/>
      <c r="EEL2" s="28"/>
      <c r="EEM2" s="28"/>
      <c r="EEN2" s="28"/>
      <c r="EEO2" s="28"/>
      <c r="EEP2" s="28"/>
      <c r="EEQ2" s="28"/>
      <c r="EER2" s="28"/>
      <c r="EES2" s="28"/>
      <c r="EET2" s="28"/>
      <c r="EEU2" s="28"/>
      <c r="EEV2" s="28"/>
      <c r="EEW2" s="28"/>
      <c r="EEX2" s="28"/>
      <c r="EEY2" s="28"/>
      <c r="EEZ2" s="28"/>
      <c r="EFA2" s="28"/>
      <c r="EFB2" s="28"/>
      <c r="EFC2" s="28"/>
      <c r="EFD2" s="28"/>
      <c r="EFE2" s="28"/>
      <c r="EFF2" s="28"/>
      <c r="EFG2" s="28"/>
      <c r="EFH2" s="28"/>
      <c r="EFI2" s="28"/>
      <c r="EFJ2" s="28"/>
      <c r="EFK2" s="28"/>
      <c r="EFL2" s="28"/>
      <c r="EFM2" s="28"/>
      <c r="EFN2" s="28"/>
      <c r="EFO2" s="28"/>
      <c r="EFP2" s="28"/>
      <c r="EFQ2" s="28"/>
      <c r="EFR2" s="28"/>
      <c r="EFS2" s="28"/>
      <c r="EFT2" s="28"/>
      <c r="EFU2" s="28"/>
      <c r="EFV2" s="28"/>
      <c r="EFW2" s="28"/>
      <c r="EFX2" s="28"/>
      <c r="EFY2" s="28"/>
      <c r="EFZ2" s="28"/>
      <c r="EGA2" s="28"/>
      <c r="EGB2" s="28"/>
      <c r="EGC2" s="28"/>
      <c r="EGD2" s="28"/>
      <c r="EGE2" s="28"/>
      <c r="EGF2" s="28"/>
      <c r="EGG2" s="28"/>
      <c r="EGH2" s="28"/>
      <c r="EGI2" s="28"/>
      <c r="EGJ2" s="28"/>
      <c r="EGK2" s="28"/>
      <c r="EGL2" s="28"/>
      <c r="EGM2" s="28"/>
      <c r="EGN2" s="28"/>
      <c r="EGO2" s="28"/>
      <c r="EGP2" s="28"/>
      <c r="EGQ2" s="28"/>
      <c r="EGR2" s="28"/>
      <c r="EGS2" s="28"/>
      <c r="EGT2" s="28"/>
      <c r="EGU2" s="28"/>
      <c r="EGV2" s="28"/>
      <c r="EGW2" s="28"/>
      <c r="EGX2" s="28"/>
      <c r="EGY2" s="28"/>
      <c r="EGZ2" s="28"/>
      <c r="EHA2" s="28"/>
      <c r="EHB2" s="28"/>
      <c r="EHC2" s="28"/>
      <c r="EHD2" s="28"/>
      <c r="EHE2" s="28"/>
      <c r="EHF2" s="28"/>
      <c r="EHG2" s="28"/>
      <c r="EHH2" s="28"/>
      <c r="EHI2" s="28"/>
      <c r="EHJ2" s="28"/>
      <c r="EHK2" s="28"/>
      <c r="EHL2" s="28"/>
      <c r="EHM2" s="28"/>
      <c r="EHN2" s="28"/>
      <c r="EHO2" s="28"/>
      <c r="EHP2" s="28"/>
      <c r="EHQ2" s="28"/>
      <c r="EHR2" s="28"/>
      <c r="EHS2" s="28"/>
      <c r="EHT2" s="28"/>
      <c r="EHU2" s="28"/>
      <c r="EHV2" s="28"/>
      <c r="EHW2" s="28"/>
      <c r="EHX2" s="28"/>
      <c r="EHY2" s="28"/>
      <c r="EHZ2" s="28"/>
      <c r="EIA2" s="28"/>
      <c r="EIB2" s="28"/>
      <c r="EIC2" s="28"/>
      <c r="EID2" s="28"/>
      <c r="EIE2" s="28"/>
      <c r="EIF2" s="28"/>
      <c r="EIG2" s="28"/>
      <c r="EIH2" s="28"/>
      <c r="EII2" s="28"/>
      <c r="EIJ2" s="28"/>
      <c r="EIK2" s="28"/>
      <c r="EIL2" s="28"/>
      <c r="EIM2" s="28"/>
      <c r="EIN2" s="28"/>
      <c r="EIO2" s="28"/>
      <c r="EIP2" s="28"/>
      <c r="EIQ2" s="28"/>
      <c r="EIR2" s="28"/>
      <c r="EIS2" s="28"/>
      <c r="EIT2" s="28"/>
      <c r="EIU2" s="28"/>
      <c r="EIV2" s="28"/>
      <c r="EIW2" s="28"/>
      <c r="EIX2" s="28"/>
      <c r="EIY2" s="28"/>
      <c r="EIZ2" s="28"/>
      <c r="EJA2" s="28"/>
      <c r="EJB2" s="28"/>
      <c r="EJC2" s="28"/>
      <c r="EJD2" s="28"/>
      <c r="EJE2" s="28"/>
      <c r="EJF2" s="28"/>
      <c r="EJG2" s="28"/>
      <c r="EJH2" s="28"/>
      <c r="EJI2" s="28"/>
      <c r="EJJ2" s="28"/>
      <c r="EJK2" s="28"/>
      <c r="EJL2" s="28"/>
      <c r="EJM2" s="28"/>
      <c r="EJN2" s="28"/>
      <c r="EJO2" s="28"/>
      <c r="EJP2" s="28"/>
      <c r="EJQ2" s="28"/>
      <c r="EJR2" s="28"/>
      <c r="EJS2" s="28"/>
      <c r="EJT2" s="28"/>
      <c r="EJU2" s="28"/>
      <c r="EJV2" s="28"/>
      <c r="EJW2" s="28"/>
      <c r="EJX2" s="28"/>
      <c r="EJY2" s="28"/>
      <c r="EJZ2" s="28"/>
      <c r="EKA2" s="28"/>
      <c r="EKB2" s="28"/>
      <c r="EKC2" s="28"/>
      <c r="EKD2" s="28"/>
      <c r="EKE2" s="28"/>
      <c r="EKF2" s="28"/>
      <c r="EKG2" s="28"/>
      <c r="EKH2" s="28"/>
      <c r="EKI2" s="28"/>
      <c r="EKJ2" s="28"/>
      <c r="EKK2" s="28"/>
      <c r="EKL2" s="28"/>
      <c r="EKM2" s="28"/>
      <c r="EKN2" s="28"/>
      <c r="EKO2" s="28"/>
      <c r="EKP2" s="28"/>
      <c r="EKQ2" s="28"/>
      <c r="EKR2" s="28"/>
      <c r="EKS2" s="28"/>
      <c r="EKT2" s="28"/>
      <c r="EKU2" s="28"/>
      <c r="EKV2" s="28"/>
      <c r="EKW2" s="28"/>
      <c r="EKX2" s="28"/>
      <c r="EKY2" s="28"/>
      <c r="EKZ2" s="28"/>
      <c r="ELA2" s="28"/>
      <c r="ELB2" s="28"/>
      <c r="ELC2" s="28"/>
      <c r="ELD2" s="28"/>
      <c r="ELE2" s="28"/>
      <c r="ELF2" s="28"/>
      <c r="ELG2" s="28"/>
      <c r="ELH2" s="28"/>
      <c r="ELI2" s="28"/>
      <c r="ELJ2" s="28"/>
      <c r="ELK2" s="28"/>
      <c r="ELL2" s="28"/>
      <c r="ELM2" s="28"/>
      <c r="ELN2" s="28"/>
      <c r="ELO2" s="28"/>
      <c r="ELP2" s="28"/>
      <c r="ELQ2" s="28"/>
      <c r="ELR2" s="28"/>
      <c r="ELS2" s="28"/>
      <c r="ELT2" s="28"/>
      <c r="ELU2" s="28"/>
      <c r="ELV2" s="28"/>
      <c r="ELW2" s="28"/>
      <c r="ELX2" s="28"/>
      <c r="ELY2" s="28"/>
      <c r="ELZ2" s="28"/>
      <c r="EMA2" s="28"/>
      <c r="EMB2" s="28"/>
      <c r="EMC2" s="28"/>
      <c r="EMD2" s="28"/>
      <c r="EME2" s="28"/>
      <c r="EMF2" s="28"/>
      <c r="EMG2" s="28"/>
      <c r="EMH2" s="28"/>
      <c r="EMI2" s="28"/>
      <c r="EMJ2" s="28"/>
      <c r="EMK2" s="28"/>
      <c r="EML2" s="28"/>
      <c r="EMM2" s="28"/>
      <c r="EMN2" s="28"/>
      <c r="EMO2" s="28"/>
      <c r="EMP2" s="28"/>
      <c r="EMQ2" s="28"/>
      <c r="EMR2" s="28"/>
      <c r="EMS2" s="28"/>
      <c r="EMT2" s="28"/>
      <c r="EMU2" s="28"/>
      <c r="EMV2" s="28"/>
      <c r="EMW2" s="28"/>
      <c r="EMX2" s="28"/>
      <c r="EMY2" s="28"/>
      <c r="EMZ2" s="28"/>
      <c r="ENA2" s="28"/>
      <c r="ENB2" s="28"/>
      <c r="ENC2" s="28"/>
      <c r="END2" s="28"/>
      <c r="ENE2" s="28"/>
      <c r="ENF2" s="28"/>
      <c r="ENG2" s="28"/>
      <c r="ENH2" s="28"/>
      <c r="ENI2" s="28"/>
      <c r="ENJ2" s="28"/>
      <c r="ENK2" s="28"/>
      <c r="ENL2" s="28"/>
      <c r="ENM2" s="28"/>
      <c r="ENN2" s="28"/>
      <c r="ENO2" s="28"/>
      <c r="ENP2" s="28"/>
      <c r="ENQ2" s="28"/>
      <c r="ENR2" s="28"/>
      <c r="ENS2" s="28"/>
      <c r="ENT2" s="28"/>
      <c r="ENU2" s="28"/>
      <c r="ENV2" s="28"/>
      <c r="ENW2" s="28"/>
      <c r="ENX2" s="28"/>
      <c r="ENY2" s="28"/>
      <c r="ENZ2" s="28"/>
      <c r="EOA2" s="28"/>
      <c r="EOB2" s="28"/>
      <c r="EOC2" s="28"/>
      <c r="EOD2" s="28"/>
      <c r="EOE2" s="28"/>
      <c r="EOF2" s="28"/>
      <c r="EOG2" s="28"/>
      <c r="EOH2" s="28"/>
      <c r="EOI2" s="28"/>
      <c r="EOJ2" s="28"/>
      <c r="EOK2" s="28"/>
      <c r="EOL2" s="28"/>
      <c r="EOM2" s="28"/>
      <c r="EON2" s="28"/>
      <c r="EOO2" s="28"/>
      <c r="EOP2" s="28"/>
      <c r="EOQ2" s="28"/>
      <c r="EOR2" s="28"/>
      <c r="EOS2" s="28"/>
      <c r="EOT2" s="28"/>
      <c r="EOU2" s="28"/>
      <c r="EOV2" s="28"/>
      <c r="EOW2" s="28"/>
      <c r="EOX2" s="28"/>
      <c r="EOY2" s="28"/>
      <c r="EOZ2" s="28"/>
      <c r="EPA2" s="28"/>
      <c r="EPB2" s="28"/>
      <c r="EPC2" s="28"/>
      <c r="EPD2" s="28"/>
      <c r="EPE2" s="28"/>
      <c r="EPF2" s="28"/>
      <c r="EPG2" s="28"/>
      <c r="EPH2" s="28"/>
      <c r="EPI2" s="28"/>
      <c r="EPJ2" s="28"/>
      <c r="EPK2" s="28"/>
      <c r="EPL2" s="28"/>
      <c r="EPM2" s="28"/>
      <c r="EPN2" s="28"/>
      <c r="EPO2" s="28"/>
      <c r="EPP2" s="28"/>
      <c r="EPQ2" s="28"/>
      <c r="EPR2" s="28"/>
      <c r="EPS2" s="28"/>
      <c r="EPT2" s="28"/>
      <c r="EPU2" s="28"/>
      <c r="EPV2" s="28"/>
      <c r="EPW2" s="28"/>
      <c r="EPX2" s="28"/>
      <c r="EPY2" s="28"/>
      <c r="EPZ2" s="28"/>
      <c r="EQA2" s="28"/>
      <c r="EQB2" s="28"/>
      <c r="EQC2" s="28"/>
      <c r="EQD2" s="28"/>
      <c r="EQE2" s="28"/>
      <c r="EQF2" s="28"/>
      <c r="EQG2" s="28"/>
      <c r="EQH2" s="28"/>
      <c r="EQI2" s="28"/>
      <c r="EQJ2" s="28"/>
      <c r="EQK2" s="28"/>
      <c r="EQL2" s="28"/>
      <c r="EQM2" s="28"/>
      <c r="EQN2" s="28"/>
      <c r="EQO2" s="28"/>
      <c r="EQP2" s="28"/>
      <c r="EQQ2" s="28"/>
      <c r="EQR2" s="28"/>
      <c r="EQS2" s="28"/>
      <c r="EQT2" s="28"/>
      <c r="EQU2" s="28"/>
      <c r="EQV2" s="28"/>
      <c r="EQW2" s="28"/>
      <c r="EQX2" s="28"/>
      <c r="EQY2" s="28"/>
      <c r="EQZ2" s="28"/>
      <c r="ERA2" s="28"/>
      <c r="ERB2" s="28"/>
      <c r="ERC2" s="28"/>
      <c r="ERD2" s="28"/>
      <c r="ERE2" s="28"/>
      <c r="ERF2" s="28"/>
      <c r="ERG2" s="28"/>
      <c r="ERH2" s="28"/>
      <c r="ERI2" s="28"/>
      <c r="ERJ2" s="28"/>
      <c r="ERK2" s="28"/>
      <c r="ERL2" s="28"/>
      <c r="ERM2" s="28"/>
      <c r="ERN2" s="28"/>
      <c r="ERO2" s="28"/>
      <c r="ERP2" s="28"/>
      <c r="ERQ2" s="28"/>
      <c r="ERR2" s="28"/>
      <c r="ERS2" s="28"/>
      <c r="ERT2" s="28"/>
      <c r="ERU2" s="28"/>
      <c r="ERV2" s="28"/>
      <c r="ERW2" s="28"/>
      <c r="ERX2" s="28"/>
      <c r="ERY2" s="28"/>
      <c r="ERZ2" s="28"/>
      <c r="ESA2" s="28"/>
      <c r="ESB2" s="28"/>
      <c r="ESC2" s="28"/>
      <c r="ESD2" s="28"/>
      <c r="ESE2" s="28"/>
      <c r="ESF2" s="28"/>
      <c r="ESG2" s="28"/>
      <c r="ESH2" s="28"/>
      <c r="ESI2" s="28"/>
      <c r="ESJ2" s="28"/>
      <c r="ESK2" s="28"/>
      <c r="ESL2" s="28"/>
      <c r="ESM2" s="28"/>
      <c r="ESN2" s="28"/>
      <c r="ESO2" s="28"/>
      <c r="ESP2" s="28"/>
      <c r="ESQ2" s="28"/>
      <c r="ESR2" s="28"/>
      <c r="ESS2" s="28"/>
      <c r="EST2" s="28"/>
      <c r="ESU2" s="28"/>
      <c r="ESV2" s="28"/>
      <c r="ESW2" s="28"/>
      <c r="ESX2" s="28"/>
      <c r="ESY2" s="28"/>
      <c r="ESZ2" s="28"/>
      <c r="ETA2" s="28"/>
      <c r="ETB2" s="28"/>
      <c r="ETC2" s="28"/>
      <c r="ETD2" s="28"/>
      <c r="ETE2" s="28"/>
      <c r="ETF2" s="28"/>
      <c r="ETG2" s="28"/>
      <c r="ETH2" s="28"/>
      <c r="ETI2" s="28"/>
      <c r="ETJ2" s="28"/>
      <c r="ETK2" s="28"/>
      <c r="ETL2" s="28"/>
      <c r="ETM2" s="28"/>
      <c r="ETN2" s="28"/>
      <c r="ETO2" s="28"/>
      <c r="ETP2" s="28"/>
      <c r="ETQ2" s="28"/>
      <c r="ETR2" s="28"/>
      <c r="ETS2" s="28"/>
      <c r="ETT2" s="28"/>
      <c r="ETU2" s="28"/>
      <c r="ETV2" s="28"/>
      <c r="ETW2" s="28"/>
      <c r="ETX2" s="28"/>
      <c r="ETY2" s="28"/>
      <c r="ETZ2" s="28"/>
      <c r="EUA2" s="28"/>
      <c r="EUB2" s="28"/>
      <c r="EUC2" s="28"/>
      <c r="EUD2" s="28"/>
      <c r="EUE2" s="28"/>
      <c r="EUF2" s="28"/>
      <c r="EUG2" s="28"/>
      <c r="EUH2" s="28"/>
      <c r="EUI2" s="28"/>
      <c r="EUJ2" s="28"/>
      <c r="EUK2" s="28"/>
      <c r="EUL2" s="28"/>
      <c r="EUM2" s="28"/>
      <c r="EUN2" s="28"/>
      <c r="EUO2" s="28"/>
      <c r="EUP2" s="28"/>
      <c r="EUQ2" s="28"/>
      <c r="EUR2" s="28"/>
      <c r="EUS2" s="28"/>
      <c r="EUT2" s="28"/>
      <c r="EUU2" s="28"/>
      <c r="EUV2" s="28"/>
      <c r="EUW2" s="28"/>
      <c r="EUX2" s="28"/>
      <c r="EUY2" s="28"/>
      <c r="EUZ2" s="28"/>
      <c r="EVA2" s="28"/>
      <c r="EVB2" s="28"/>
      <c r="EVC2" s="28"/>
      <c r="EVD2" s="28"/>
      <c r="EVE2" s="28"/>
      <c r="EVF2" s="28"/>
      <c r="EVG2" s="28"/>
      <c r="EVH2" s="28"/>
      <c r="EVI2" s="28"/>
      <c r="EVJ2" s="28"/>
      <c r="EVK2" s="28"/>
      <c r="EVL2" s="28"/>
      <c r="EVM2" s="28"/>
      <c r="EVN2" s="28"/>
      <c r="EVO2" s="28"/>
      <c r="EVP2" s="28"/>
      <c r="EVQ2" s="28"/>
      <c r="EVR2" s="28"/>
      <c r="EVS2" s="28"/>
      <c r="EVT2" s="28"/>
      <c r="EVU2" s="28"/>
      <c r="EVV2" s="28"/>
      <c r="EVW2" s="28"/>
      <c r="EVX2" s="28"/>
      <c r="EVY2" s="28"/>
      <c r="EVZ2" s="28"/>
      <c r="EWA2" s="28"/>
      <c r="EWB2" s="28"/>
      <c r="EWC2" s="28"/>
      <c r="EWD2" s="28"/>
      <c r="EWE2" s="28"/>
      <c r="EWF2" s="28"/>
      <c r="EWG2" s="28"/>
      <c r="EWH2" s="28"/>
      <c r="EWI2" s="28"/>
      <c r="EWJ2" s="28"/>
      <c r="EWK2" s="28"/>
      <c r="EWL2" s="28"/>
      <c r="EWM2" s="28"/>
      <c r="EWN2" s="28"/>
      <c r="EWO2" s="28"/>
      <c r="EWP2" s="28"/>
      <c r="EWQ2" s="28"/>
      <c r="EWR2" s="28"/>
      <c r="EWS2" s="28"/>
      <c r="EWT2" s="28"/>
      <c r="EWU2" s="28"/>
      <c r="EWV2" s="28"/>
      <c r="EWW2" s="28"/>
      <c r="EWX2" s="28"/>
      <c r="EWY2" s="28"/>
      <c r="EWZ2" s="28"/>
      <c r="EXA2" s="28"/>
      <c r="EXB2" s="28"/>
      <c r="EXC2" s="28"/>
      <c r="EXD2" s="28"/>
      <c r="EXE2" s="28"/>
      <c r="EXF2" s="28"/>
      <c r="EXG2" s="28"/>
      <c r="EXH2" s="28"/>
      <c r="EXI2" s="28"/>
      <c r="EXJ2" s="28"/>
      <c r="EXK2" s="28"/>
      <c r="EXL2" s="28"/>
      <c r="EXM2" s="28"/>
      <c r="EXN2" s="28"/>
      <c r="EXO2" s="28"/>
      <c r="EXP2" s="28"/>
      <c r="EXQ2" s="28"/>
      <c r="EXR2" s="28"/>
      <c r="EXS2" s="28"/>
      <c r="EXT2" s="28"/>
      <c r="EXU2" s="28"/>
      <c r="EXV2" s="28"/>
      <c r="EXW2" s="28"/>
      <c r="EXX2" s="28"/>
      <c r="EXY2" s="28"/>
      <c r="EXZ2" s="28"/>
      <c r="EYA2" s="28"/>
      <c r="EYB2" s="28"/>
      <c r="EYC2" s="28"/>
      <c r="EYD2" s="28"/>
      <c r="EYE2" s="28"/>
      <c r="EYF2" s="28"/>
      <c r="EYG2" s="28"/>
      <c r="EYH2" s="28"/>
      <c r="EYI2" s="28"/>
      <c r="EYJ2" s="28"/>
      <c r="EYK2" s="28"/>
      <c r="EYL2" s="28"/>
      <c r="EYM2" s="28"/>
      <c r="EYN2" s="28"/>
      <c r="EYO2" s="28"/>
      <c r="EYP2" s="28"/>
      <c r="EYQ2" s="28"/>
      <c r="EYR2" s="28"/>
      <c r="EYS2" s="28"/>
      <c r="EYT2" s="28"/>
      <c r="EYU2" s="28"/>
      <c r="EYV2" s="28"/>
      <c r="EYW2" s="28"/>
      <c r="EYX2" s="28"/>
      <c r="EYY2" s="28"/>
      <c r="EYZ2" s="28"/>
      <c r="EZA2" s="28"/>
      <c r="EZB2" s="28"/>
      <c r="EZC2" s="28"/>
      <c r="EZD2" s="28"/>
      <c r="EZE2" s="28"/>
      <c r="EZF2" s="28"/>
      <c r="EZG2" s="28"/>
      <c r="EZH2" s="28"/>
      <c r="EZI2" s="28"/>
      <c r="EZJ2" s="28"/>
      <c r="EZK2" s="28"/>
      <c r="EZL2" s="28"/>
      <c r="EZM2" s="28"/>
      <c r="EZN2" s="28"/>
      <c r="EZO2" s="28"/>
      <c r="EZP2" s="28"/>
      <c r="EZQ2" s="28"/>
      <c r="EZR2" s="28"/>
      <c r="EZS2" s="28"/>
      <c r="EZT2" s="28"/>
      <c r="EZU2" s="28"/>
      <c r="EZV2" s="28"/>
      <c r="EZW2" s="28"/>
      <c r="EZX2" s="28"/>
      <c r="EZY2" s="28"/>
      <c r="EZZ2" s="28"/>
      <c r="FAA2" s="28"/>
      <c r="FAB2" s="28"/>
      <c r="FAC2" s="28"/>
      <c r="FAD2" s="28"/>
      <c r="FAE2" s="28"/>
      <c r="FAF2" s="28"/>
      <c r="FAG2" s="28"/>
      <c r="FAH2" s="28"/>
      <c r="FAI2" s="28"/>
      <c r="FAJ2" s="28"/>
      <c r="FAK2" s="28"/>
      <c r="FAL2" s="28"/>
      <c r="FAM2" s="28"/>
      <c r="FAN2" s="28"/>
      <c r="FAO2" s="28"/>
      <c r="FAP2" s="28"/>
      <c r="FAQ2" s="28"/>
      <c r="FAR2" s="28"/>
      <c r="FAS2" s="28"/>
      <c r="FAT2" s="28"/>
      <c r="FAU2" s="28"/>
      <c r="FAV2" s="28"/>
      <c r="FAW2" s="28"/>
      <c r="FAX2" s="28"/>
      <c r="FAY2" s="28"/>
      <c r="FAZ2" s="28"/>
      <c r="FBA2" s="28"/>
      <c r="FBB2" s="28"/>
      <c r="FBC2" s="28"/>
      <c r="FBD2" s="28"/>
      <c r="FBE2" s="28"/>
      <c r="FBF2" s="28"/>
      <c r="FBG2" s="28"/>
      <c r="FBH2" s="28"/>
      <c r="FBI2" s="28"/>
      <c r="FBJ2" s="28"/>
      <c r="FBK2" s="28"/>
      <c r="FBL2" s="28"/>
      <c r="FBM2" s="28"/>
      <c r="FBN2" s="28"/>
      <c r="FBO2" s="28"/>
      <c r="FBP2" s="28"/>
      <c r="FBQ2" s="28"/>
      <c r="FBR2" s="28"/>
      <c r="FBS2" s="28"/>
      <c r="FBT2" s="28"/>
      <c r="FBU2" s="28"/>
      <c r="FBV2" s="28"/>
      <c r="FBW2" s="28"/>
      <c r="FBX2" s="28"/>
      <c r="FBY2" s="28"/>
      <c r="FBZ2" s="28"/>
      <c r="FCA2" s="28"/>
      <c r="FCB2" s="28"/>
      <c r="FCC2" s="28"/>
      <c r="FCD2" s="28"/>
      <c r="FCE2" s="28"/>
      <c r="FCF2" s="28"/>
      <c r="FCG2" s="28"/>
      <c r="FCH2" s="28"/>
      <c r="FCI2" s="28"/>
      <c r="FCJ2" s="28"/>
      <c r="FCK2" s="28"/>
      <c r="FCL2" s="28"/>
      <c r="FCM2" s="28"/>
      <c r="FCN2" s="28"/>
      <c r="FCO2" s="28"/>
      <c r="FCP2" s="28"/>
      <c r="FCQ2" s="28"/>
      <c r="FCR2" s="28"/>
      <c r="FCS2" s="28"/>
      <c r="FCT2" s="28"/>
      <c r="FCU2" s="28"/>
      <c r="FCV2" s="28"/>
      <c r="FCW2" s="28"/>
      <c r="FCX2" s="28"/>
      <c r="FCY2" s="28"/>
      <c r="FCZ2" s="28"/>
      <c r="FDA2" s="28"/>
      <c r="FDB2" s="28"/>
      <c r="FDC2" s="28"/>
      <c r="FDD2" s="28"/>
      <c r="FDE2" s="28"/>
      <c r="FDF2" s="28"/>
      <c r="FDG2" s="28"/>
      <c r="FDH2" s="28"/>
      <c r="FDI2" s="28"/>
      <c r="FDJ2" s="28"/>
      <c r="FDK2" s="28"/>
      <c r="FDL2" s="28"/>
      <c r="FDM2" s="28"/>
      <c r="FDN2" s="28"/>
      <c r="FDO2" s="28"/>
      <c r="FDP2" s="28"/>
      <c r="FDQ2" s="28"/>
      <c r="FDR2" s="28"/>
      <c r="FDS2" s="28"/>
      <c r="FDT2" s="28"/>
      <c r="FDU2" s="28"/>
      <c r="FDV2" s="28"/>
      <c r="FDW2" s="28"/>
      <c r="FDX2" s="28"/>
      <c r="FDY2" s="28"/>
      <c r="FDZ2" s="28"/>
      <c r="FEA2" s="28"/>
      <c r="FEB2" s="28"/>
      <c r="FEC2" s="28"/>
      <c r="FED2" s="28"/>
      <c r="FEE2" s="28"/>
      <c r="FEF2" s="28"/>
      <c r="FEG2" s="28"/>
      <c r="FEH2" s="28"/>
      <c r="FEI2" s="28"/>
      <c r="FEJ2" s="28"/>
      <c r="FEK2" s="28"/>
      <c r="FEL2" s="28"/>
      <c r="FEM2" s="28"/>
      <c r="FEN2" s="28"/>
      <c r="FEO2" s="28"/>
      <c r="FEP2" s="28"/>
      <c r="FEQ2" s="28"/>
      <c r="FER2" s="28"/>
      <c r="FES2" s="28"/>
      <c r="FET2" s="28"/>
      <c r="FEU2" s="28"/>
      <c r="FEV2" s="28"/>
      <c r="FEW2" s="28"/>
      <c r="FEX2" s="28"/>
      <c r="FEY2" s="28"/>
      <c r="FEZ2" s="28"/>
      <c r="FFA2" s="28"/>
      <c r="FFB2" s="28"/>
      <c r="FFC2" s="28"/>
      <c r="FFD2" s="28"/>
      <c r="FFE2" s="28"/>
      <c r="FFF2" s="28"/>
      <c r="FFG2" s="28"/>
      <c r="FFH2" s="28"/>
      <c r="FFI2" s="28"/>
      <c r="FFJ2" s="28"/>
      <c r="FFK2" s="28"/>
      <c r="FFL2" s="28"/>
      <c r="FFM2" s="28"/>
      <c r="FFN2" s="28"/>
      <c r="FFO2" s="28"/>
      <c r="FFP2" s="28"/>
      <c r="FFQ2" s="28"/>
      <c r="FFR2" s="28"/>
      <c r="FFS2" s="28"/>
      <c r="FFT2" s="28"/>
      <c r="FFU2" s="28"/>
      <c r="FFV2" s="28"/>
      <c r="FFW2" s="28"/>
      <c r="FFX2" s="28"/>
      <c r="FFY2" s="28"/>
      <c r="FFZ2" s="28"/>
      <c r="FGA2" s="28"/>
      <c r="FGB2" s="28"/>
      <c r="FGC2" s="28"/>
      <c r="FGD2" s="28"/>
      <c r="FGE2" s="28"/>
      <c r="FGF2" s="28"/>
      <c r="FGG2" s="28"/>
      <c r="FGH2" s="28"/>
      <c r="FGI2" s="28"/>
      <c r="FGJ2" s="28"/>
      <c r="FGK2" s="28"/>
      <c r="FGL2" s="28"/>
      <c r="FGM2" s="28"/>
      <c r="FGN2" s="28"/>
      <c r="FGO2" s="28"/>
      <c r="FGP2" s="28"/>
      <c r="FGQ2" s="28"/>
      <c r="FGR2" s="28"/>
      <c r="FGS2" s="28"/>
      <c r="FGT2" s="28"/>
      <c r="FGU2" s="28"/>
      <c r="FGV2" s="28"/>
      <c r="FGW2" s="28"/>
      <c r="FGX2" s="28"/>
      <c r="FGY2" s="28"/>
      <c r="FGZ2" s="28"/>
      <c r="FHA2" s="28"/>
      <c r="FHB2" s="28"/>
      <c r="FHC2" s="28"/>
      <c r="FHD2" s="28"/>
      <c r="FHE2" s="28"/>
      <c r="FHF2" s="28"/>
      <c r="FHG2" s="28"/>
      <c r="FHH2" s="28"/>
      <c r="FHI2" s="28"/>
      <c r="FHJ2" s="28"/>
      <c r="FHK2" s="28"/>
      <c r="FHL2" s="28"/>
      <c r="FHM2" s="28"/>
      <c r="FHN2" s="28"/>
      <c r="FHO2" s="28"/>
      <c r="FHP2" s="28"/>
      <c r="FHQ2" s="28"/>
      <c r="FHR2" s="28"/>
      <c r="FHS2" s="28"/>
      <c r="FHT2" s="28"/>
      <c r="FHU2" s="28"/>
      <c r="FHV2" s="28"/>
      <c r="FHW2" s="28"/>
      <c r="FHX2" s="28"/>
      <c r="FHY2" s="28"/>
      <c r="FHZ2" s="28"/>
      <c r="FIA2" s="28"/>
      <c r="FIB2" s="28"/>
      <c r="FIC2" s="28"/>
      <c r="FID2" s="28"/>
      <c r="FIE2" s="28"/>
      <c r="FIF2" s="28"/>
      <c r="FIG2" s="28"/>
      <c r="FIH2" s="28"/>
      <c r="FII2" s="28"/>
      <c r="FIJ2" s="28"/>
      <c r="FIK2" s="28"/>
      <c r="FIL2" s="28"/>
      <c r="FIM2" s="28"/>
      <c r="FIN2" s="28"/>
      <c r="FIO2" s="28"/>
      <c r="FIP2" s="28"/>
      <c r="FIQ2" s="28"/>
      <c r="FIR2" s="28"/>
      <c r="FIS2" s="28"/>
      <c r="FIT2" s="28"/>
      <c r="FIU2" s="28"/>
      <c r="FIV2" s="28"/>
      <c r="FIW2" s="28"/>
      <c r="FIX2" s="28"/>
      <c r="FIY2" s="28"/>
      <c r="FIZ2" s="28"/>
      <c r="FJA2" s="28"/>
      <c r="FJB2" s="28"/>
      <c r="FJC2" s="28"/>
      <c r="FJD2" s="28"/>
      <c r="FJE2" s="28"/>
      <c r="FJF2" s="28"/>
      <c r="FJG2" s="28"/>
      <c r="FJH2" s="28"/>
      <c r="FJI2" s="28"/>
      <c r="FJJ2" s="28"/>
      <c r="FJK2" s="28"/>
      <c r="FJL2" s="28"/>
      <c r="FJM2" s="28"/>
      <c r="FJN2" s="28"/>
      <c r="FJO2" s="28"/>
      <c r="FJP2" s="28"/>
      <c r="FJQ2" s="28"/>
      <c r="FJR2" s="28"/>
      <c r="FJS2" s="28"/>
      <c r="FJT2" s="28"/>
      <c r="FJU2" s="28"/>
      <c r="FJV2" s="28"/>
      <c r="FJW2" s="28"/>
      <c r="FJX2" s="28"/>
      <c r="FJY2" s="28"/>
      <c r="FJZ2" s="28"/>
      <c r="FKA2" s="28"/>
      <c r="FKB2" s="28"/>
      <c r="FKC2" s="28"/>
      <c r="FKD2" s="28"/>
      <c r="FKE2" s="28"/>
      <c r="FKF2" s="28"/>
      <c r="FKG2" s="28"/>
      <c r="FKH2" s="28"/>
      <c r="FKI2" s="28"/>
      <c r="FKJ2" s="28"/>
      <c r="FKK2" s="28"/>
      <c r="FKL2" s="28"/>
      <c r="FKM2" s="28"/>
      <c r="FKN2" s="28"/>
      <c r="FKO2" s="28"/>
      <c r="FKP2" s="28"/>
      <c r="FKQ2" s="28"/>
      <c r="FKR2" s="28"/>
      <c r="FKS2" s="28"/>
      <c r="FKT2" s="28"/>
      <c r="FKU2" s="28"/>
      <c r="FKV2" s="28"/>
      <c r="FKW2" s="28"/>
      <c r="FKX2" s="28"/>
      <c r="FKY2" s="28"/>
      <c r="FKZ2" s="28"/>
      <c r="FLA2" s="28"/>
      <c r="FLB2" s="28"/>
      <c r="FLC2" s="28"/>
      <c r="FLD2" s="28"/>
      <c r="FLE2" s="28"/>
      <c r="FLF2" s="28"/>
      <c r="FLG2" s="28"/>
      <c r="FLH2" s="28"/>
      <c r="FLI2" s="28"/>
      <c r="FLJ2" s="28"/>
      <c r="FLK2" s="28"/>
      <c r="FLL2" s="28"/>
      <c r="FLM2" s="28"/>
      <c r="FLN2" s="28"/>
      <c r="FLO2" s="28"/>
      <c r="FLP2" s="28"/>
      <c r="FLQ2" s="28"/>
      <c r="FLR2" s="28"/>
      <c r="FLS2" s="28"/>
      <c r="FLT2" s="28"/>
      <c r="FLU2" s="28"/>
      <c r="FLV2" s="28"/>
      <c r="FLW2" s="28"/>
      <c r="FLX2" s="28"/>
      <c r="FLY2" s="28"/>
      <c r="FLZ2" s="28"/>
      <c r="FMA2" s="28"/>
      <c r="FMB2" s="28"/>
      <c r="FMC2" s="28"/>
      <c r="FMD2" s="28"/>
      <c r="FME2" s="28"/>
      <c r="FMF2" s="28"/>
      <c r="FMG2" s="28"/>
      <c r="FMH2" s="28"/>
      <c r="FMI2" s="28"/>
      <c r="FMJ2" s="28"/>
      <c r="FMK2" s="28"/>
      <c r="FML2" s="28"/>
      <c r="FMM2" s="28"/>
      <c r="FMN2" s="28"/>
      <c r="FMO2" s="28"/>
      <c r="FMP2" s="28"/>
      <c r="FMQ2" s="28"/>
      <c r="FMR2" s="28"/>
      <c r="FMS2" s="28"/>
      <c r="FMT2" s="28"/>
      <c r="FMU2" s="28"/>
      <c r="FMV2" s="28"/>
      <c r="FMW2" s="28"/>
      <c r="FMX2" s="28"/>
      <c r="FMY2" s="28"/>
      <c r="FMZ2" s="28"/>
      <c r="FNA2" s="28"/>
      <c r="FNB2" s="28"/>
      <c r="FNC2" s="28"/>
      <c r="FND2" s="28"/>
      <c r="FNE2" s="28"/>
      <c r="FNF2" s="28"/>
      <c r="FNG2" s="28"/>
      <c r="FNH2" s="28"/>
      <c r="FNI2" s="28"/>
      <c r="FNJ2" s="28"/>
      <c r="FNK2" s="28"/>
      <c r="FNL2" s="28"/>
      <c r="FNM2" s="28"/>
      <c r="FNN2" s="28"/>
      <c r="FNO2" s="28"/>
      <c r="FNP2" s="28"/>
      <c r="FNQ2" s="28"/>
      <c r="FNR2" s="28"/>
      <c r="FNS2" s="28"/>
      <c r="FNT2" s="28"/>
      <c r="FNU2" s="28"/>
      <c r="FNV2" s="28"/>
      <c r="FNW2" s="28"/>
      <c r="FNX2" s="28"/>
      <c r="FNY2" s="28"/>
      <c r="FNZ2" s="28"/>
      <c r="FOA2" s="28"/>
      <c r="FOB2" s="28"/>
      <c r="FOC2" s="28"/>
      <c r="FOD2" s="28"/>
      <c r="FOE2" s="28"/>
      <c r="FOF2" s="28"/>
      <c r="FOG2" s="28"/>
      <c r="FOH2" s="28"/>
      <c r="FOI2" s="28"/>
      <c r="FOJ2" s="28"/>
      <c r="FOK2" s="28"/>
      <c r="FOL2" s="28"/>
      <c r="FOM2" s="28"/>
      <c r="FON2" s="28"/>
      <c r="FOO2" s="28"/>
      <c r="FOP2" s="28"/>
      <c r="FOQ2" s="28"/>
      <c r="FOR2" s="28"/>
      <c r="FOS2" s="28"/>
      <c r="FOT2" s="28"/>
      <c r="FOU2" s="28"/>
      <c r="FOV2" s="28"/>
      <c r="FOW2" s="28"/>
      <c r="FOX2" s="28"/>
      <c r="FOY2" s="28"/>
      <c r="FOZ2" s="28"/>
      <c r="FPA2" s="28"/>
      <c r="FPB2" s="28"/>
      <c r="FPC2" s="28"/>
      <c r="FPD2" s="28"/>
      <c r="FPE2" s="28"/>
      <c r="FPF2" s="28"/>
      <c r="FPG2" s="28"/>
      <c r="FPH2" s="28"/>
      <c r="FPI2" s="28"/>
      <c r="FPJ2" s="28"/>
      <c r="FPK2" s="28"/>
      <c r="FPL2" s="28"/>
      <c r="FPM2" s="28"/>
      <c r="FPN2" s="28"/>
      <c r="FPO2" s="28"/>
      <c r="FPP2" s="28"/>
      <c r="FPQ2" s="28"/>
      <c r="FPR2" s="28"/>
      <c r="FPS2" s="28"/>
      <c r="FPT2" s="28"/>
      <c r="FPU2" s="28"/>
      <c r="FPV2" s="28"/>
      <c r="FPW2" s="28"/>
      <c r="FPX2" s="28"/>
      <c r="FPY2" s="28"/>
      <c r="FPZ2" s="28"/>
      <c r="FQA2" s="28"/>
      <c r="FQB2" s="28"/>
      <c r="FQC2" s="28"/>
      <c r="FQD2" s="28"/>
      <c r="FQE2" s="28"/>
      <c r="FQF2" s="28"/>
      <c r="FQG2" s="28"/>
      <c r="FQH2" s="28"/>
      <c r="FQI2" s="28"/>
      <c r="FQJ2" s="28"/>
      <c r="FQK2" s="28"/>
      <c r="FQL2" s="28"/>
      <c r="FQM2" s="28"/>
      <c r="FQN2" s="28"/>
      <c r="FQO2" s="28"/>
      <c r="FQP2" s="28"/>
      <c r="FQQ2" s="28"/>
      <c r="FQR2" s="28"/>
      <c r="FQS2" s="28"/>
      <c r="FQT2" s="28"/>
      <c r="FQU2" s="28"/>
      <c r="FQV2" s="28"/>
      <c r="FQW2" s="28"/>
      <c r="FQX2" s="28"/>
      <c r="FQY2" s="28"/>
      <c r="FQZ2" s="28"/>
      <c r="FRA2" s="28"/>
      <c r="FRB2" s="28"/>
      <c r="FRC2" s="28"/>
      <c r="FRD2" s="28"/>
      <c r="FRE2" s="28"/>
      <c r="FRF2" s="28"/>
      <c r="FRG2" s="28"/>
      <c r="FRH2" s="28"/>
      <c r="FRI2" s="28"/>
      <c r="FRJ2" s="28"/>
      <c r="FRK2" s="28"/>
      <c r="FRL2" s="28"/>
      <c r="FRM2" s="28"/>
      <c r="FRN2" s="28"/>
      <c r="FRO2" s="28"/>
      <c r="FRP2" s="28"/>
      <c r="FRQ2" s="28"/>
      <c r="FRR2" s="28"/>
      <c r="FRS2" s="28"/>
      <c r="FRT2" s="28"/>
      <c r="FRU2" s="28"/>
      <c r="FRV2" s="28"/>
      <c r="FRW2" s="28"/>
      <c r="FRX2" s="28"/>
      <c r="FRY2" s="28"/>
      <c r="FRZ2" s="28"/>
      <c r="FSA2" s="28"/>
      <c r="FSB2" s="28"/>
      <c r="FSC2" s="28"/>
      <c r="FSD2" s="28"/>
      <c r="FSE2" s="28"/>
      <c r="FSF2" s="28"/>
      <c r="FSG2" s="28"/>
      <c r="FSH2" s="28"/>
      <c r="FSI2" s="28"/>
      <c r="FSJ2" s="28"/>
      <c r="FSK2" s="28"/>
      <c r="FSL2" s="28"/>
      <c r="FSM2" s="28"/>
      <c r="FSN2" s="28"/>
      <c r="FSO2" s="28"/>
      <c r="FSP2" s="28"/>
      <c r="FSQ2" s="28"/>
      <c r="FSR2" s="28"/>
      <c r="FSS2" s="28"/>
      <c r="FST2" s="28"/>
      <c r="FSU2" s="28"/>
      <c r="FSV2" s="28"/>
      <c r="FSW2" s="28"/>
      <c r="FSX2" s="28"/>
      <c r="FSY2" s="28"/>
      <c r="FSZ2" s="28"/>
      <c r="FTA2" s="28"/>
      <c r="FTB2" s="28"/>
      <c r="FTC2" s="28"/>
      <c r="FTD2" s="28"/>
      <c r="FTE2" s="28"/>
      <c r="FTF2" s="28"/>
      <c r="FTG2" s="28"/>
      <c r="FTH2" s="28"/>
      <c r="FTI2" s="28"/>
      <c r="FTJ2" s="28"/>
      <c r="FTK2" s="28"/>
      <c r="FTL2" s="28"/>
      <c r="FTM2" s="28"/>
      <c r="FTN2" s="28"/>
      <c r="FTO2" s="28"/>
      <c r="FTP2" s="28"/>
      <c r="FTQ2" s="28"/>
      <c r="FTR2" s="28"/>
      <c r="FTS2" s="28"/>
      <c r="FTT2" s="28"/>
      <c r="FTU2" s="28"/>
      <c r="FTV2" s="28"/>
      <c r="FTW2" s="28"/>
      <c r="FTX2" s="28"/>
      <c r="FTY2" s="28"/>
      <c r="FTZ2" s="28"/>
      <c r="FUA2" s="28"/>
      <c r="FUB2" s="28"/>
      <c r="FUC2" s="28"/>
      <c r="FUD2" s="28"/>
      <c r="FUE2" s="28"/>
      <c r="FUF2" s="28"/>
      <c r="FUG2" s="28"/>
      <c r="FUH2" s="28"/>
      <c r="FUI2" s="28"/>
      <c r="FUJ2" s="28"/>
      <c r="FUK2" s="28"/>
      <c r="FUL2" s="28"/>
      <c r="FUM2" s="28"/>
      <c r="FUN2" s="28"/>
      <c r="FUO2" s="28"/>
      <c r="FUP2" s="28"/>
      <c r="FUQ2" s="28"/>
      <c r="FUR2" s="28"/>
      <c r="FUS2" s="28"/>
      <c r="FUT2" s="28"/>
      <c r="FUU2" s="28"/>
      <c r="FUV2" s="28"/>
      <c r="FUW2" s="28"/>
      <c r="FUX2" s="28"/>
      <c r="FUY2" s="28"/>
      <c r="FUZ2" s="28"/>
      <c r="FVA2" s="28"/>
      <c r="FVB2" s="28"/>
      <c r="FVC2" s="28"/>
      <c r="FVD2" s="28"/>
      <c r="FVE2" s="28"/>
      <c r="FVF2" s="28"/>
      <c r="FVG2" s="28"/>
      <c r="FVH2" s="28"/>
      <c r="FVI2" s="28"/>
      <c r="FVJ2" s="28"/>
      <c r="FVK2" s="28"/>
      <c r="FVL2" s="28"/>
      <c r="FVM2" s="28"/>
      <c r="FVN2" s="28"/>
      <c r="FVO2" s="28"/>
      <c r="FVP2" s="28"/>
      <c r="FVQ2" s="28"/>
      <c r="FVR2" s="28"/>
      <c r="FVS2" s="28"/>
      <c r="FVT2" s="28"/>
      <c r="FVU2" s="28"/>
      <c r="FVV2" s="28"/>
      <c r="FVW2" s="28"/>
      <c r="FVX2" s="28"/>
      <c r="FVY2" s="28"/>
      <c r="FVZ2" s="28"/>
      <c r="FWA2" s="28"/>
      <c r="FWB2" s="28"/>
      <c r="FWC2" s="28"/>
      <c r="FWD2" s="28"/>
      <c r="FWE2" s="28"/>
      <c r="FWF2" s="28"/>
      <c r="FWG2" s="28"/>
      <c r="FWH2" s="28"/>
      <c r="FWI2" s="28"/>
      <c r="FWJ2" s="28"/>
      <c r="FWK2" s="28"/>
      <c r="FWL2" s="28"/>
      <c r="FWM2" s="28"/>
      <c r="FWN2" s="28"/>
      <c r="FWO2" s="28"/>
      <c r="FWP2" s="28"/>
      <c r="FWQ2" s="28"/>
      <c r="FWR2" s="28"/>
      <c r="FWS2" s="28"/>
      <c r="FWT2" s="28"/>
      <c r="FWU2" s="28"/>
      <c r="FWV2" s="28"/>
      <c r="FWW2" s="28"/>
      <c r="FWX2" s="28"/>
      <c r="FWY2" s="28"/>
      <c r="FWZ2" s="28"/>
      <c r="FXA2" s="28"/>
      <c r="FXB2" s="28"/>
      <c r="FXC2" s="28"/>
      <c r="FXD2" s="28"/>
      <c r="FXE2" s="28"/>
      <c r="FXF2" s="28"/>
      <c r="FXG2" s="28"/>
      <c r="FXH2" s="28"/>
      <c r="FXI2" s="28"/>
      <c r="FXJ2" s="28"/>
      <c r="FXK2" s="28"/>
      <c r="FXL2" s="28"/>
      <c r="FXM2" s="28"/>
      <c r="FXN2" s="28"/>
      <c r="FXO2" s="28"/>
      <c r="FXP2" s="28"/>
      <c r="FXQ2" s="28"/>
      <c r="FXR2" s="28"/>
      <c r="FXS2" s="28"/>
      <c r="FXT2" s="28"/>
      <c r="FXU2" s="28"/>
      <c r="FXV2" s="28"/>
      <c r="FXW2" s="28"/>
      <c r="FXX2" s="28"/>
      <c r="FXY2" s="28"/>
      <c r="FXZ2" s="28"/>
      <c r="FYA2" s="28"/>
      <c r="FYB2" s="28"/>
      <c r="FYC2" s="28"/>
      <c r="FYD2" s="28"/>
      <c r="FYE2" s="28"/>
      <c r="FYF2" s="28"/>
      <c r="FYG2" s="28"/>
      <c r="FYH2" s="28"/>
      <c r="FYI2" s="28"/>
      <c r="FYJ2" s="28"/>
      <c r="FYK2" s="28"/>
      <c r="FYL2" s="28"/>
      <c r="FYM2" s="28"/>
      <c r="FYN2" s="28"/>
      <c r="FYO2" s="28"/>
      <c r="FYP2" s="28"/>
      <c r="FYQ2" s="28"/>
      <c r="FYR2" s="28"/>
      <c r="FYS2" s="28"/>
      <c r="FYT2" s="28"/>
      <c r="FYU2" s="28"/>
      <c r="FYV2" s="28"/>
      <c r="FYW2" s="28"/>
      <c r="FYX2" s="28"/>
      <c r="FYY2" s="28"/>
      <c r="FYZ2" s="28"/>
      <c r="FZA2" s="28"/>
      <c r="FZB2" s="28"/>
      <c r="FZC2" s="28"/>
      <c r="FZD2" s="28"/>
      <c r="FZE2" s="28"/>
      <c r="FZF2" s="28"/>
      <c r="FZG2" s="28"/>
      <c r="FZH2" s="28"/>
      <c r="FZI2" s="28"/>
      <c r="FZJ2" s="28"/>
      <c r="FZK2" s="28"/>
      <c r="FZL2" s="28"/>
      <c r="FZM2" s="28"/>
      <c r="FZN2" s="28"/>
      <c r="FZO2" s="28"/>
      <c r="FZP2" s="28"/>
      <c r="FZQ2" s="28"/>
      <c r="FZR2" s="28"/>
      <c r="FZS2" s="28"/>
      <c r="FZT2" s="28"/>
      <c r="FZU2" s="28"/>
      <c r="FZV2" s="28"/>
      <c r="FZW2" s="28"/>
      <c r="FZX2" s="28"/>
      <c r="FZY2" s="28"/>
      <c r="FZZ2" s="28"/>
      <c r="GAA2" s="28"/>
      <c r="GAB2" s="28"/>
      <c r="GAC2" s="28"/>
      <c r="GAD2" s="28"/>
      <c r="GAE2" s="28"/>
      <c r="GAF2" s="28"/>
      <c r="GAG2" s="28"/>
      <c r="GAH2" s="28"/>
      <c r="GAI2" s="28"/>
      <c r="GAJ2" s="28"/>
      <c r="GAK2" s="28"/>
      <c r="GAL2" s="28"/>
      <c r="GAM2" s="28"/>
      <c r="GAN2" s="28"/>
      <c r="GAO2" s="28"/>
      <c r="GAP2" s="28"/>
      <c r="GAQ2" s="28"/>
      <c r="GAR2" s="28"/>
      <c r="GAS2" s="28"/>
      <c r="GAT2" s="28"/>
      <c r="GAU2" s="28"/>
      <c r="GAV2" s="28"/>
      <c r="GAW2" s="28"/>
      <c r="GAX2" s="28"/>
      <c r="GAY2" s="28"/>
      <c r="GAZ2" s="28"/>
      <c r="GBA2" s="28"/>
      <c r="GBB2" s="28"/>
      <c r="GBC2" s="28"/>
      <c r="GBD2" s="28"/>
      <c r="GBE2" s="28"/>
      <c r="GBF2" s="28"/>
      <c r="GBG2" s="28"/>
      <c r="GBH2" s="28"/>
      <c r="GBI2" s="28"/>
      <c r="GBJ2" s="28"/>
      <c r="GBK2" s="28"/>
      <c r="GBL2" s="28"/>
      <c r="GBM2" s="28"/>
      <c r="GBN2" s="28"/>
      <c r="GBO2" s="28"/>
      <c r="GBP2" s="28"/>
      <c r="GBQ2" s="28"/>
      <c r="GBR2" s="28"/>
      <c r="GBS2" s="28"/>
      <c r="GBT2" s="28"/>
      <c r="GBU2" s="28"/>
      <c r="GBV2" s="28"/>
      <c r="GBW2" s="28"/>
      <c r="GBX2" s="28"/>
      <c r="GBY2" s="28"/>
      <c r="GBZ2" s="28"/>
      <c r="GCA2" s="28"/>
      <c r="GCB2" s="28"/>
      <c r="GCC2" s="28"/>
      <c r="GCD2" s="28"/>
      <c r="GCE2" s="28"/>
      <c r="GCF2" s="28"/>
      <c r="GCG2" s="28"/>
      <c r="GCH2" s="28"/>
      <c r="GCI2" s="28"/>
      <c r="GCJ2" s="28"/>
      <c r="GCK2" s="28"/>
      <c r="GCL2" s="28"/>
      <c r="GCM2" s="28"/>
      <c r="GCN2" s="28"/>
      <c r="GCO2" s="28"/>
      <c r="GCP2" s="28"/>
      <c r="GCQ2" s="28"/>
      <c r="GCR2" s="28"/>
      <c r="GCS2" s="28"/>
      <c r="GCT2" s="28"/>
      <c r="GCU2" s="28"/>
      <c r="GCV2" s="28"/>
      <c r="GCW2" s="28"/>
      <c r="GCX2" s="28"/>
      <c r="GCY2" s="28"/>
      <c r="GCZ2" s="28"/>
      <c r="GDA2" s="28"/>
      <c r="GDB2" s="28"/>
      <c r="GDC2" s="28"/>
      <c r="GDD2" s="28"/>
      <c r="GDE2" s="28"/>
      <c r="GDF2" s="28"/>
      <c r="GDG2" s="28"/>
      <c r="GDH2" s="28"/>
      <c r="GDI2" s="28"/>
      <c r="GDJ2" s="28"/>
      <c r="GDK2" s="28"/>
      <c r="GDL2" s="28"/>
      <c r="GDM2" s="28"/>
      <c r="GDN2" s="28"/>
      <c r="GDO2" s="28"/>
      <c r="GDP2" s="28"/>
      <c r="GDQ2" s="28"/>
      <c r="GDR2" s="28"/>
      <c r="GDS2" s="28"/>
      <c r="GDT2" s="28"/>
      <c r="GDU2" s="28"/>
      <c r="GDV2" s="28"/>
      <c r="GDW2" s="28"/>
      <c r="GDX2" s="28"/>
      <c r="GDY2" s="28"/>
      <c r="GDZ2" s="28"/>
      <c r="GEA2" s="28"/>
      <c r="GEB2" s="28"/>
      <c r="GEC2" s="28"/>
      <c r="GED2" s="28"/>
      <c r="GEE2" s="28"/>
      <c r="GEF2" s="28"/>
      <c r="GEG2" s="28"/>
      <c r="GEH2" s="28"/>
      <c r="GEI2" s="28"/>
      <c r="GEJ2" s="28"/>
      <c r="GEK2" s="28"/>
      <c r="GEL2" s="28"/>
      <c r="GEM2" s="28"/>
      <c r="GEN2" s="28"/>
      <c r="GEO2" s="28"/>
      <c r="GEP2" s="28"/>
      <c r="GEQ2" s="28"/>
      <c r="GER2" s="28"/>
      <c r="GES2" s="28"/>
      <c r="GET2" s="28"/>
      <c r="GEU2" s="28"/>
      <c r="GEV2" s="28"/>
      <c r="GEW2" s="28"/>
      <c r="GEX2" s="28"/>
      <c r="GEY2" s="28"/>
      <c r="GEZ2" s="28"/>
      <c r="GFA2" s="28"/>
      <c r="GFB2" s="28"/>
      <c r="GFC2" s="28"/>
      <c r="GFD2" s="28"/>
      <c r="GFE2" s="28"/>
      <c r="GFF2" s="28"/>
      <c r="GFG2" s="28"/>
      <c r="GFH2" s="28"/>
      <c r="GFI2" s="28"/>
      <c r="GFJ2" s="28"/>
      <c r="GFK2" s="28"/>
      <c r="GFL2" s="28"/>
      <c r="GFM2" s="28"/>
      <c r="GFN2" s="28"/>
      <c r="GFO2" s="28"/>
      <c r="GFP2" s="28"/>
      <c r="GFQ2" s="28"/>
      <c r="GFR2" s="28"/>
      <c r="GFS2" s="28"/>
      <c r="GFT2" s="28"/>
      <c r="GFU2" s="28"/>
      <c r="GFV2" s="28"/>
      <c r="GFW2" s="28"/>
      <c r="GFX2" s="28"/>
      <c r="GFY2" s="28"/>
      <c r="GFZ2" s="28"/>
      <c r="GGA2" s="28"/>
      <c r="GGB2" s="28"/>
      <c r="GGC2" s="28"/>
      <c r="GGD2" s="28"/>
      <c r="GGE2" s="28"/>
      <c r="GGF2" s="28"/>
      <c r="GGG2" s="28"/>
      <c r="GGH2" s="28"/>
      <c r="GGI2" s="28"/>
      <c r="GGJ2" s="28"/>
      <c r="GGK2" s="28"/>
      <c r="GGL2" s="28"/>
      <c r="GGM2" s="28"/>
      <c r="GGN2" s="28"/>
      <c r="GGO2" s="28"/>
      <c r="GGP2" s="28"/>
      <c r="GGQ2" s="28"/>
      <c r="GGR2" s="28"/>
      <c r="GGS2" s="28"/>
      <c r="GGT2" s="28"/>
      <c r="GGU2" s="28"/>
      <c r="GGV2" s="28"/>
      <c r="GGW2" s="28"/>
      <c r="GGX2" s="28"/>
      <c r="GGY2" s="28"/>
      <c r="GGZ2" s="28"/>
      <c r="GHA2" s="28"/>
      <c r="GHB2" s="28"/>
      <c r="GHC2" s="28"/>
      <c r="GHD2" s="28"/>
      <c r="GHE2" s="28"/>
      <c r="GHF2" s="28"/>
      <c r="GHG2" s="28"/>
      <c r="GHH2" s="28"/>
      <c r="GHI2" s="28"/>
      <c r="GHJ2" s="28"/>
      <c r="GHK2" s="28"/>
      <c r="GHL2" s="28"/>
      <c r="GHM2" s="28"/>
      <c r="GHN2" s="28"/>
      <c r="GHO2" s="28"/>
      <c r="GHP2" s="28"/>
      <c r="GHQ2" s="28"/>
      <c r="GHR2" s="28"/>
      <c r="GHS2" s="28"/>
      <c r="GHT2" s="28"/>
      <c r="GHU2" s="28"/>
      <c r="GHV2" s="28"/>
      <c r="GHW2" s="28"/>
      <c r="GHX2" s="28"/>
      <c r="GHY2" s="28"/>
      <c r="GHZ2" s="28"/>
      <c r="GIA2" s="28"/>
      <c r="GIB2" s="28"/>
      <c r="GIC2" s="28"/>
      <c r="GID2" s="28"/>
      <c r="GIE2" s="28"/>
      <c r="GIF2" s="28"/>
      <c r="GIG2" s="28"/>
      <c r="GIH2" s="28"/>
      <c r="GII2" s="28"/>
      <c r="GIJ2" s="28"/>
      <c r="GIK2" s="28"/>
      <c r="GIL2" s="28"/>
      <c r="GIM2" s="28"/>
      <c r="GIN2" s="28"/>
      <c r="GIO2" s="28"/>
      <c r="GIP2" s="28"/>
      <c r="GIQ2" s="28"/>
      <c r="GIR2" s="28"/>
      <c r="GIS2" s="28"/>
      <c r="GIT2" s="28"/>
      <c r="GIU2" s="28"/>
      <c r="GIV2" s="28"/>
      <c r="GIW2" s="28"/>
      <c r="GIX2" s="28"/>
      <c r="GIY2" s="28"/>
      <c r="GIZ2" s="28"/>
      <c r="GJA2" s="28"/>
      <c r="GJB2" s="28"/>
      <c r="GJC2" s="28"/>
      <c r="GJD2" s="28"/>
      <c r="GJE2" s="28"/>
      <c r="GJF2" s="28"/>
      <c r="GJG2" s="28"/>
      <c r="GJH2" s="28"/>
      <c r="GJI2" s="28"/>
      <c r="GJJ2" s="28"/>
      <c r="GJK2" s="28"/>
      <c r="GJL2" s="28"/>
      <c r="GJM2" s="28"/>
      <c r="GJN2" s="28"/>
      <c r="GJO2" s="28"/>
      <c r="GJP2" s="28"/>
      <c r="GJQ2" s="28"/>
      <c r="GJR2" s="28"/>
      <c r="GJS2" s="28"/>
      <c r="GJT2" s="28"/>
      <c r="GJU2" s="28"/>
      <c r="GJV2" s="28"/>
      <c r="GJW2" s="28"/>
      <c r="GJX2" s="28"/>
      <c r="GJY2" s="28"/>
      <c r="GJZ2" s="28"/>
      <c r="GKA2" s="28"/>
      <c r="GKB2" s="28"/>
      <c r="GKC2" s="28"/>
      <c r="GKD2" s="28"/>
      <c r="GKE2" s="28"/>
      <c r="GKF2" s="28"/>
      <c r="GKG2" s="28"/>
      <c r="GKH2" s="28"/>
      <c r="GKI2" s="28"/>
      <c r="GKJ2" s="28"/>
      <c r="GKK2" s="28"/>
      <c r="GKL2" s="28"/>
      <c r="GKM2" s="28"/>
      <c r="GKN2" s="28"/>
      <c r="GKO2" s="28"/>
      <c r="GKP2" s="28"/>
      <c r="GKQ2" s="28"/>
      <c r="GKR2" s="28"/>
      <c r="GKS2" s="28"/>
      <c r="GKT2" s="28"/>
      <c r="GKU2" s="28"/>
      <c r="GKV2" s="28"/>
      <c r="GKW2" s="28"/>
      <c r="GKX2" s="28"/>
      <c r="GKY2" s="28"/>
      <c r="GKZ2" s="28"/>
      <c r="GLA2" s="28"/>
      <c r="GLB2" s="28"/>
      <c r="GLC2" s="28"/>
      <c r="GLD2" s="28"/>
      <c r="GLE2" s="28"/>
      <c r="GLF2" s="28"/>
      <c r="GLG2" s="28"/>
      <c r="GLH2" s="28"/>
      <c r="GLI2" s="28"/>
      <c r="GLJ2" s="28"/>
      <c r="GLK2" s="28"/>
      <c r="GLL2" s="28"/>
      <c r="GLM2" s="28"/>
      <c r="GLN2" s="28"/>
      <c r="GLO2" s="28"/>
      <c r="GLP2" s="28"/>
      <c r="GLQ2" s="28"/>
      <c r="GLR2" s="28"/>
      <c r="GLS2" s="28"/>
      <c r="GLT2" s="28"/>
      <c r="GLU2" s="28"/>
      <c r="GLV2" s="28"/>
      <c r="GLW2" s="28"/>
      <c r="GLX2" s="28"/>
      <c r="GLY2" s="28"/>
      <c r="GLZ2" s="28"/>
      <c r="GMA2" s="28"/>
      <c r="GMB2" s="28"/>
      <c r="GMC2" s="28"/>
      <c r="GMD2" s="28"/>
      <c r="GME2" s="28"/>
      <c r="GMF2" s="28"/>
      <c r="GMG2" s="28"/>
      <c r="GMH2" s="28"/>
      <c r="GMI2" s="28"/>
      <c r="GMJ2" s="28"/>
      <c r="GMK2" s="28"/>
      <c r="GML2" s="28"/>
      <c r="GMM2" s="28"/>
      <c r="GMN2" s="28"/>
      <c r="GMO2" s="28"/>
      <c r="GMP2" s="28"/>
      <c r="GMQ2" s="28"/>
      <c r="GMR2" s="28"/>
      <c r="GMS2" s="28"/>
      <c r="GMT2" s="28"/>
      <c r="GMU2" s="28"/>
      <c r="GMV2" s="28"/>
      <c r="GMW2" s="28"/>
      <c r="GMX2" s="28"/>
      <c r="GMY2" s="28"/>
      <c r="GMZ2" s="28"/>
      <c r="GNA2" s="28"/>
      <c r="GNB2" s="28"/>
      <c r="GNC2" s="28"/>
      <c r="GND2" s="28"/>
      <c r="GNE2" s="28"/>
      <c r="GNF2" s="28"/>
      <c r="GNG2" s="28"/>
      <c r="GNH2" s="28"/>
      <c r="GNI2" s="28"/>
      <c r="GNJ2" s="28"/>
      <c r="GNK2" s="28"/>
      <c r="GNL2" s="28"/>
      <c r="GNM2" s="28"/>
      <c r="GNN2" s="28"/>
      <c r="GNO2" s="28"/>
      <c r="GNP2" s="28"/>
      <c r="GNQ2" s="28"/>
      <c r="GNR2" s="28"/>
      <c r="GNS2" s="28"/>
      <c r="GNT2" s="28"/>
      <c r="GNU2" s="28"/>
      <c r="GNV2" s="28"/>
      <c r="GNW2" s="28"/>
      <c r="GNX2" s="28"/>
      <c r="GNY2" s="28"/>
      <c r="GNZ2" s="28"/>
      <c r="GOA2" s="28"/>
      <c r="GOB2" s="28"/>
      <c r="GOC2" s="28"/>
      <c r="GOD2" s="28"/>
      <c r="GOE2" s="28"/>
      <c r="GOF2" s="28"/>
      <c r="GOG2" s="28"/>
      <c r="GOH2" s="28"/>
      <c r="GOI2" s="28"/>
      <c r="GOJ2" s="28"/>
      <c r="GOK2" s="28"/>
      <c r="GOL2" s="28"/>
      <c r="GOM2" s="28"/>
      <c r="GON2" s="28"/>
      <c r="GOO2" s="28"/>
      <c r="GOP2" s="28"/>
      <c r="GOQ2" s="28"/>
      <c r="GOR2" s="28"/>
      <c r="GOS2" s="28"/>
      <c r="GOT2" s="28"/>
      <c r="GOU2" s="28"/>
      <c r="GOV2" s="28"/>
      <c r="GOW2" s="28"/>
      <c r="GOX2" s="28"/>
      <c r="GOY2" s="28"/>
      <c r="GOZ2" s="28"/>
      <c r="GPA2" s="28"/>
      <c r="GPB2" s="28"/>
      <c r="GPC2" s="28"/>
      <c r="GPD2" s="28"/>
      <c r="GPE2" s="28"/>
      <c r="GPF2" s="28"/>
      <c r="GPG2" s="28"/>
      <c r="GPH2" s="28"/>
      <c r="GPI2" s="28"/>
      <c r="GPJ2" s="28"/>
      <c r="GPK2" s="28"/>
      <c r="GPL2" s="28"/>
      <c r="GPM2" s="28"/>
      <c r="GPN2" s="28"/>
      <c r="GPO2" s="28"/>
      <c r="GPP2" s="28"/>
      <c r="GPQ2" s="28"/>
      <c r="GPR2" s="28"/>
      <c r="GPS2" s="28"/>
      <c r="GPT2" s="28"/>
      <c r="GPU2" s="28"/>
      <c r="GPV2" s="28"/>
      <c r="GPW2" s="28"/>
      <c r="GPX2" s="28"/>
      <c r="GPY2" s="28"/>
      <c r="GPZ2" s="28"/>
      <c r="GQA2" s="28"/>
      <c r="GQB2" s="28"/>
      <c r="GQC2" s="28"/>
      <c r="GQD2" s="28"/>
      <c r="GQE2" s="28"/>
      <c r="GQF2" s="28"/>
      <c r="GQG2" s="28"/>
      <c r="GQH2" s="28"/>
      <c r="GQI2" s="28"/>
      <c r="GQJ2" s="28"/>
      <c r="GQK2" s="28"/>
      <c r="GQL2" s="28"/>
      <c r="GQM2" s="28"/>
      <c r="GQN2" s="28"/>
      <c r="GQO2" s="28"/>
      <c r="GQP2" s="28"/>
      <c r="GQQ2" s="28"/>
      <c r="GQR2" s="28"/>
      <c r="GQS2" s="28"/>
      <c r="GQT2" s="28"/>
      <c r="GQU2" s="28"/>
      <c r="GQV2" s="28"/>
      <c r="GQW2" s="28"/>
      <c r="GQX2" s="28"/>
      <c r="GQY2" s="28"/>
      <c r="GQZ2" s="28"/>
      <c r="GRA2" s="28"/>
      <c r="GRB2" s="28"/>
      <c r="GRC2" s="28"/>
      <c r="GRD2" s="28"/>
      <c r="GRE2" s="28"/>
      <c r="GRF2" s="28"/>
      <c r="GRG2" s="28"/>
      <c r="GRH2" s="28"/>
      <c r="GRI2" s="28"/>
      <c r="GRJ2" s="28"/>
      <c r="GRK2" s="28"/>
      <c r="GRL2" s="28"/>
      <c r="GRM2" s="28"/>
      <c r="GRN2" s="28"/>
      <c r="GRO2" s="28"/>
      <c r="GRP2" s="28"/>
      <c r="GRQ2" s="28"/>
      <c r="GRR2" s="28"/>
      <c r="GRS2" s="28"/>
      <c r="GRT2" s="28"/>
      <c r="GRU2" s="28"/>
      <c r="GRV2" s="28"/>
      <c r="GRW2" s="28"/>
      <c r="GRX2" s="28"/>
      <c r="GRY2" s="28"/>
      <c r="GRZ2" s="28"/>
      <c r="GSA2" s="28"/>
      <c r="GSB2" s="28"/>
      <c r="GSC2" s="28"/>
      <c r="GSD2" s="28"/>
      <c r="GSE2" s="28"/>
      <c r="GSF2" s="28"/>
      <c r="GSG2" s="28"/>
      <c r="GSH2" s="28"/>
      <c r="GSI2" s="28"/>
      <c r="GSJ2" s="28"/>
      <c r="GSK2" s="28"/>
      <c r="GSL2" s="28"/>
      <c r="GSM2" s="28"/>
      <c r="GSN2" s="28"/>
      <c r="GSO2" s="28"/>
      <c r="GSP2" s="28"/>
      <c r="GSQ2" s="28"/>
      <c r="GSR2" s="28"/>
      <c r="GSS2" s="28"/>
      <c r="GST2" s="28"/>
      <c r="GSU2" s="28"/>
      <c r="GSV2" s="28"/>
      <c r="GSW2" s="28"/>
      <c r="GSX2" s="28"/>
      <c r="GSY2" s="28"/>
      <c r="GSZ2" s="28"/>
      <c r="GTA2" s="28"/>
      <c r="GTB2" s="28"/>
      <c r="GTC2" s="28"/>
      <c r="GTD2" s="28"/>
      <c r="GTE2" s="28"/>
      <c r="GTF2" s="28"/>
      <c r="GTG2" s="28"/>
      <c r="GTH2" s="28"/>
      <c r="GTI2" s="28"/>
      <c r="GTJ2" s="28"/>
      <c r="GTK2" s="28"/>
      <c r="GTL2" s="28"/>
      <c r="GTM2" s="28"/>
      <c r="GTN2" s="28"/>
      <c r="GTO2" s="28"/>
      <c r="GTP2" s="28"/>
      <c r="GTQ2" s="28"/>
      <c r="GTR2" s="28"/>
      <c r="GTS2" s="28"/>
      <c r="GTT2" s="28"/>
      <c r="GTU2" s="28"/>
      <c r="GTV2" s="28"/>
      <c r="GTW2" s="28"/>
      <c r="GTX2" s="28"/>
      <c r="GTY2" s="28"/>
      <c r="GTZ2" s="28"/>
      <c r="GUA2" s="28"/>
      <c r="GUB2" s="28"/>
      <c r="GUC2" s="28"/>
      <c r="GUD2" s="28"/>
      <c r="GUE2" s="28"/>
      <c r="GUF2" s="28"/>
      <c r="GUG2" s="28"/>
      <c r="GUH2" s="28"/>
      <c r="GUI2" s="28"/>
      <c r="GUJ2" s="28"/>
      <c r="GUK2" s="28"/>
      <c r="GUL2" s="28"/>
      <c r="GUM2" s="28"/>
      <c r="GUN2" s="28"/>
      <c r="GUO2" s="28"/>
      <c r="GUP2" s="28"/>
      <c r="GUQ2" s="28"/>
      <c r="GUR2" s="28"/>
      <c r="GUS2" s="28"/>
      <c r="GUT2" s="28"/>
      <c r="GUU2" s="28"/>
      <c r="GUV2" s="28"/>
      <c r="GUW2" s="28"/>
      <c r="GUX2" s="28"/>
      <c r="GUY2" s="28"/>
      <c r="GUZ2" s="28"/>
      <c r="GVA2" s="28"/>
      <c r="GVB2" s="28"/>
      <c r="GVC2" s="28"/>
      <c r="GVD2" s="28"/>
      <c r="GVE2" s="28"/>
      <c r="GVF2" s="28"/>
      <c r="GVG2" s="28"/>
      <c r="GVH2" s="28"/>
      <c r="GVI2" s="28"/>
      <c r="GVJ2" s="28"/>
      <c r="GVK2" s="28"/>
      <c r="GVL2" s="28"/>
      <c r="GVM2" s="28"/>
      <c r="GVN2" s="28"/>
      <c r="GVO2" s="28"/>
      <c r="GVP2" s="28"/>
      <c r="GVQ2" s="28"/>
      <c r="GVR2" s="28"/>
      <c r="GVS2" s="28"/>
      <c r="GVT2" s="28"/>
      <c r="GVU2" s="28"/>
      <c r="GVV2" s="28"/>
      <c r="GVW2" s="28"/>
      <c r="GVX2" s="28"/>
      <c r="GVY2" s="28"/>
      <c r="GVZ2" s="28"/>
      <c r="GWA2" s="28"/>
      <c r="GWB2" s="28"/>
      <c r="GWC2" s="28"/>
      <c r="GWD2" s="28"/>
      <c r="GWE2" s="28"/>
      <c r="GWF2" s="28"/>
      <c r="GWG2" s="28"/>
      <c r="GWH2" s="28"/>
      <c r="GWI2" s="28"/>
      <c r="GWJ2" s="28"/>
      <c r="GWK2" s="28"/>
      <c r="GWL2" s="28"/>
      <c r="GWM2" s="28"/>
      <c r="GWN2" s="28"/>
      <c r="GWO2" s="28"/>
      <c r="GWP2" s="28"/>
      <c r="GWQ2" s="28"/>
      <c r="GWR2" s="28"/>
      <c r="GWS2" s="28"/>
      <c r="GWT2" s="28"/>
      <c r="GWU2" s="28"/>
      <c r="GWV2" s="28"/>
      <c r="GWW2" s="28"/>
      <c r="GWX2" s="28"/>
      <c r="GWY2" s="28"/>
      <c r="GWZ2" s="28"/>
      <c r="GXA2" s="28"/>
      <c r="GXB2" s="28"/>
      <c r="GXC2" s="28"/>
      <c r="GXD2" s="28"/>
      <c r="GXE2" s="28"/>
      <c r="GXF2" s="28"/>
      <c r="GXG2" s="28"/>
      <c r="GXH2" s="28"/>
      <c r="GXI2" s="28"/>
      <c r="GXJ2" s="28"/>
      <c r="GXK2" s="28"/>
      <c r="GXL2" s="28"/>
      <c r="GXM2" s="28"/>
      <c r="GXN2" s="28"/>
      <c r="GXO2" s="28"/>
      <c r="GXP2" s="28"/>
      <c r="GXQ2" s="28"/>
      <c r="GXR2" s="28"/>
      <c r="GXS2" s="28"/>
      <c r="GXT2" s="28"/>
      <c r="GXU2" s="28"/>
      <c r="GXV2" s="28"/>
      <c r="GXW2" s="28"/>
      <c r="GXX2" s="28"/>
      <c r="GXY2" s="28"/>
      <c r="GXZ2" s="28"/>
      <c r="GYA2" s="28"/>
      <c r="GYB2" s="28"/>
      <c r="GYC2" s="28"/>
      <c r="GYD2" s="28"/>
      <c r="GYE2" s="28"/>
      <c r="GYF2" s="28"/>
      <c r="GYG2" s="28"/>
      <c r="GYH2" s="28"/>
      <c r="GYI2" s="28"/>
      <c r="GYJ2" s="28"/>
      <c r="GYK2" s="28"/>
      <c r="GYL2" s="28"/>
      <c r="GYM2" s="28"/>
      <c r="GYN2" s="28"/>
      <c r="GYO2" s="28"/>
      <c r="GYP2" s="28"/>
      <c r="GYQ2" s="28"/>
      <c r="GYR2" s="28"/>
      <c r="GYS2" s="28"/>
      <c r="GYT2" s="28"/>
      <c r="GYU2" s="28"/>
      <c r="GYV2" s="28"/>
      <c r="GYW2" s="28"/>
      <c r="GYX2" s="28"/>
      <c r="GYY2" s="28"/>
      <c r="GYZ2" s="28"/>
      <c r="GZA2" s="28"/>
      <c r="GZB2" s="28"/>
      <c r="GZC2" s="28"/>
      <c r="GZD2" s="28"/>
      <c r="GZE2" s="28"/>
      <c r="GZF2" s="28"/>
      <c r="GZG2" s="28"/>
      <c r="GZH2" s="28"/>
      <c r="GZI2" s="28"/>
      <c r="GZJ2" s="28"/>
      <c r="GZK2" s="28"/>
      <c r="GZL2" s="28"/>
      <c r="GZM2" s="28"/>
      <c r="GZN2" s="28"/>
      <c r="GZO2" s="28"/>
      <c r="GZP2" s="28"/>
      <c r="GZQ2" s="28"/>
      <c r="GZR2" s="28"/>
      <c r="GZS2" s="28"/>
      <c r="GZT2" s="28"/>
      <c r="GZU2" s="28"/>
      <c r="GZV2" s="28"/>
      <c r="GZW2" s="28"/>
      <c r="GZX2" s="28"/>
      <c r="GZY2" s="28"/>
      <c r="GZZ2" s="28"/>
      <c r="HAA2" s="28"/>
      <c r="HAB2" s="28"/>
      <c r="HAC2" s="28"/>
      <c r="HAD2" s="28"/>
      <c r="HAE2" s="28"/>
      <c r="HAF2" s="28"/>
      <c r="HAG2" s="28"/>
      <c r="HAH2" s="28"/>
      <c r="HAI2" s="28"/>
      <c r="HAJ2" s="28"/>
      <c r="HAK2" s="28"/>
      <c r="HAL2" s="28"/>
      <c r="HAM2" s="28"/>
      <c r="HAN2" s="28"/>
      <c r="HAO2" s="28"/>
      <c r="HAP2" s="28"/>
      <c r="HAQ2" s="28"/>
      <c r="HAR2" s="28"/>
      <c r="HAS2" s="28"/>
      <c r="HAT2" s="28"/>
      <c r="HAU2" s="28"/>
      <c r="HAV2" s="28"/>
      <c r="HAW2" s="28"/>
      <c r="HAX2" s="28"/>
      <c r="HAY2" s="28"/>
      <c r="HAZ2" s="28"/>
      <c r="HBA2" s="28"/>
      <c r="HBB2" s="28"/>
      <c r="HBC2" s="28"/>
      <c r="HBD2" s="28"/>
      <c r="HBE2" s="28"/>
      <c r="HBF2" s="28"/>
      <c r="HBG2" s="28"/>
      <c r="HBH2" s="28"/>
      <c r="HBI2" s="28"/>
      <c r="HBJ2" s="28"/>
      <c r="HBK2" s="28"/>
      <c r="HBL2" s="28"/>
      <c r="HBM2" s="28"/>
      <c r="HBN2" s="28"/>
      <c r="HBO2" s="28"/>
      <c r="HBP2" s="28"/>
      <c r="HBQ2" s="28"/>
      <c r="HBR2" s="28"/>
      <c r="HBS2" s="28"/>
      <c r="HBT2" s="28"/>
      <c r="HBU2" s="28"/>
      <c r="HBV2" s="28"/>
      <c r="HBW2" s="28"/>
      <c r="HBX2" s="28"/>
      <c r="HBY2" s="28"/>
      <c r="HBZ2" s="28"/>
      <c r="HCA2" s="28"/>
      <c r="HCB2" s="28"/>
      <c r="HCC2" s="28"/>
      <c r="HCD2" s="28"/>
      <c r="HCE2" s="28"/>
      <c r="HCF2" s="28"/>
      <c r="HCG2" s="28"/>
      <c r="HCH2" s="28"/>
      <c r="HCI2" s="28"/>
      <c r="HCJ2" s="28"/>
      <c r="HCK2" s="28"/>
      <c r="HCL2" s="28"/>
      <c r="HCM2" s="28"/>
      <c r="HCN2" s="28"/>
      <c r="HCO2" s="28"/>
      <c r="HCP2" s="28"/>
      <c r="HCQ2" s="28"/>
      <c r="HCR2" s="28"/>
      <c r="HCS2" s="28"/>
      <c r="HCT2" s="28"/>
      <c r="HCU2" s="28"/>
      <c r="HCV2" s="28"/>
      <c r="HCW2" s="28"/>
      <c r="HCX2" s="28"/>
      <c r="HCY2" s="28"/>
      <c r="HCZ2" s="28"/>
      <c r="HDA2" s="28"/>
      <c r="HDB2" s="28"/>
      <c r="HDC2" s="28"/>
      <c r="HDD2" s="28"/>
      <c r="HDE2" s="28"/>
      <c r="HDF2" s="28"/>
      <c r="HDG2" s="28"/>
      <c r="HDH2" s="28"/>
      <c r="HDI2" s="28"/>
      <c r="HDJ2" s="28"/>
      <c r="HDK2" s="28"/>
      <c r="HDL2" s="28"/>
      <c r="HDM2" s="28"/>
      <c r="HDN2" s="28"/>
      <c r="HDO2" s="28"/>
      <c r="HDP2" s="28"/>
      <c r="HDQ2" s="28"/>
      <c r="HDR2" s="28"/>
      <c r="HDS2" s="28"/>
      <c r="HDT2" s="28"/>
      <c r="HDU2" s="28"/>
      <c r="HDV2" s="28"/>
      <c r="HDW2" s="28"/>
      <c r="HDX2" s="28"/>
      <c r="HDY2" s="28"/>
      <c r="HDZ2" s="28"/>
      <c r="HEA2" s="28"/>
      <c r="HEB2" s="28"/>
      <c r="HEC2" s="28"/>
      <c r="HED2" s="28"/>
      <c r="HEE2" s="28"/>
      <c r="HEF2" s="28"/>
      <c r="HEG2" s="28"/>
      <c r="HEH2" s="28"/>
      <c r="HEI2" s="28"/>
      <c r="HEJ2" s="28"/>
      <c r="HEK2" s="28"/>
      <c r="HEL2" s="28"/>
      <c r="HEM2" s="28"/>
      <c r="HEN2" s="28"/>
      <c r="HEO2" s="28"/>
      <c r="HEP2" s="28"/>
      <c r="HEQ2" s="28"/>
      <c r="HER2" s="28"/>
      <c r="HES2" s="28"/>
      <c r="HET2" s="28"/>
      <c r="HEU2" s="28"/>
      <c r="HEV2" s="28"/>
      <c r="HEW2" s="28"/>
      <c r="HEX2" s="28"/>
      <c r="HEY2" s="28"/>
      <c r="HEZ2" s="28"/>
      <c r="HFA2" s="28"/>
      <c r="HFB2" s="28"/>
      <c r="HFC2" s="28"/>
      <c r="HFD2" s="28"/>
      <c r="HFE2" s="28"/>
      <c r="HFF2" s="28"/>
      <c r="HFG2" s="28"/>
      <c r="HFH2" s="28"/>
      <c r="HFI2" s="28"/>
      <c r="HFJ2" s="28"/>
      <c r="HFK2" s="28"/>
      <c r="HFL2" s="28"/>
      <c r="HFM2" s="28"/>
      <c r="HFN2" s="28"/>
      <c r="HFO2" s="28"/>
      <c r="HFP2" s="28"/>
      <c r="HFQ2" s="28"/>
      <c r="HFR2" s="28"/>
      <c r="HFS2" s="28"/>
      <c r="HFT2" s="28"/>
      <c r="HFU2" s="28"/>
      <c r="HFV2" s="28"/>
      <c r="HFW2" s="28"/>
      <c r="HFX2" s="28"/>
      <c r="HFY2" s="28"/>
      <c r="HFZ2" s="28"/>
      <c r="HGA2" s="28"/>
      <c r="HGB2" s="28"/>
      <c r="HGC2" s="28"/>
      <c r="HGD2" s="28"/>
      <c r="HGE2" s="28"/>
      <c r="HGF2" s="28"/>
      <c r="HGG2" s="28"/>
      <c r="HGH2" s="28"/>
      <c r="HGI2" s="28"/>
      <c r="HGJ2" s="28"/>
      <c r="HGK2" s="28"/>
      <c r="HGL2" s="28"/>
      <c r="HGM2" s="28"/>
      <c r="HGN2" s="28"/>
      <c r="HGO2" s="28"/>
      <c r="HGP2" s="28"/>
      <c r="HGQ2" s="28"/>
      <c r="HGR2" s="28"/>
      <c r="HGS2" s="28"/>
      <c r="HGT2" s="28"/>
      <c r="HGU2" s="28"/>
      <c r="HGV2" s="28"/>
      <c r="HGW2" s="28"/>
      <c r="HGX2" s="28"/>
      <c r="HGY2" s="28"/>
      <c r="HGZ2" s="28"/>
      <c r="HHA2" s="28"/>
      <c r="HHB2" s="28"/>
      <c r="HHC2" s="28"/>
      <c r="HHD2" s="28"/>
      <c r="HHE2" s="28"/>
      <c r="HHF2" s="28"/>
      <c r="HHG2" s="28"/>
      <c r="HHH2" s="28"/>
      <c r="HHI2" s="28"/>
      <c r="HHJ2" s="28"/>
      <c r="HHK2" s="28"/>
      <c r="HHL2" s="28"/>
      <c r="HHM2" s="28"/>
      <c r="HHN2" s="28"/>
      <c r="HHO2" s="28"/>
      <c r="HHP2" s="28"/>
      <c r="HHQ2" s="28"/>
      <c r="HHR2" s="28"/>
      <c r="HHS2" s="28"/>
      <c r="HHT2" s="28"/>
      <c r="HHU2" s="28"/>
      <c r="HHV2" s="28"/>
      <c r="HHW2" s="28"/>
      <c r="HHX2" s="28"/>
      <c r="HHY2" s="28"/>
      <c r="HHZ2" s="28"/>
      <c r="HIA2" s="28"/>
      <c r="HIB2" s="28"/>
      <c r="HIC2" s="28"/>
      <c r="HID2" s="28"/>
      <c r="HIE2" s="28"/>
      <c r="HIF2" s="28"/>
      <c r="HIG2" s="28"/>
      <c r="HIH2" s="28"/>
      <c r="HII2" s="28"/>
      <c r="HIJ2" s="28"/>
      <c r="HIK2" s="28"/>
      <c r="HIL2" s="28"/>
      <c r="HIM2" s="28"/>
      <c r="HIN2" s="28"/>
      <c r="HIO2" s="28"/>
      <c r="HIP2" s="28"/>
      <c r="HIQ2" s="28"/>
      <c r="HIR2" s="28"/>
      <c r="HIS2" s="28"/>
      <c r="HIT2" s="28"/>
      <c r="HIU2" s="28"/>
      <c r="HIV2" s="28"/>
      <c r="HIW2" s="28"/>
      <c r="HIX2" s="28"/>
      <c r="HIY2" s="28"/>
      <c r="HIZ2" s="28"/>
      <c r="HJA2" s="28"/>
      <c r="HJB2" s="28"/>
      <c r="HJC2" s="28"/>
      <c r="HJD2" s="28"/>
      <c r="HJE2" s="28"/>
      <c r="HJF2" s="28"/>
      <c r="HJG2" s="28"/>
      <c r="HJH2" s="28"/>
      <c r="HJI2" s="28"/>
      <c r="HJJ2" s="28"/>
      <c r="HJK2" s="28"/>
      <c r="HJL2" s="28"/>
      <c r="HJM2" s="28"/>
      <c r="HJN2" s="28"/>
      <c r="HJO2" s="28"/>
      <c r="HJP2" s="28"/>
      <c r="HJQ2" s="28"/>
      <c r="HJR2" s="28"/>
      <c r="HJS2" s="28"/>
      <c r="HJT2" s="28"/>
      <c r="HJU2" s="28"/>
      <c r="HJV2" s="28"/>
      <c r="HJW2" s="28"/>
      <c r="HJX2" s="28"/>
      <c r="HJY2" s="28"/>
      <c r="HJZ2" s="28"/>
      <c r="HKA2" s="28"/>
      <c r="HKB2" s="28"/>
      <c r="HKC2" s="28"/>
      <c r="HKD2" s="28"/>
      <c r="HKE2" s="28"/>
      <c r="HKF2" s="28"/>
      <c r="HKG2" s="28"/>
      <c r="HKH2" s="28"/>
      <c r="HKI2" s="28"/>
      <c r="HKJ2" s="28"/>
      <c r="HKK2" s="28"/>
      <c r="HKL2" s="28"/>
      <c r="HKM2" s="28"/>
      <c r="HKN2" s="28"/>
      <c r="HKO2" s="28"/>
      <c r="HKP2" s="28"/>
      <c r="HKQ2" s="28"/>
      <c r="HKR2" s="28"/>
      <c r="HKS2" s="28"/>
      <c r="HKT2" s="28"/>
      <c r="HKU2" s="28"/>
      <c r="HKV2" s="28"/>
      <c r="HKW2" s="28"/>
      <c r="HKX2" s="28"/>
      <c r="HKY2" s="28"/>
      <c r="HKZ2" s="28"/>
      <c r="HLA2" s="28"/>
      <c r="HLB2" s="28"/>
      <c r="HLC2" s="28"/>
      <c r="HLD2" s="28"/>
      <c r="HLE2" s="28"/>
      <c r="HLF2" s="28"/>
      <c r="HLG2" s="28"/>
      <c r="HLH2" s="28"/>
      <c r="HLI2" s="28"/>
      <c r="HLJ2" s="28"/>
      <c r="HLK2" s="28"/>
      <c r="HLL2" s="28"/>
      <c r="HLM2" s="28"/>
      <c r="HLN2" s="28"/>
      <c r="HLO2" s="28"/>
      <c r="HLP2" s="28"/>
      <c r="HLQ2" s="28"/>
      <c r="HLR2" s="28"/>
      <c r="HLS2" s="28"/>
      <c r="HLT2" s="28"/>
      <c r="HLU2" s="28"/>
      <c r="HLV2" s="28"/>
      <c r="HLW2" s="28"/>
      <c r="HLX2" s="28"/>
      <c r="HLY2" s="28"/>
      <c r="HLZ2" s="28"/>
      <c r="HMA2" s="28"/>
      <c r="HMB2" s="28"/>
      <c r="HMC2" s="28"/>
      <c r="HMD2" s="28"/>
      <c r="HME2" s="28"/>
      <c r="HMF2" s="28"/>
      <c r="HMG2" s="28"/>
      <c r="HMH2" s="28"/>
      <c r="HMI2" s="28"/>
      <c r="HMJ2" s="28"/>
      <c r="HMK2" s="28"/>
      <c r="HML2" s="28"/>
      <c r="HMM2" s="28"/>
      <c r="HMN2" s="28"/>
      <c r="HMO2" s="28"/>
      <c r="HMP2" s="28"/>
      <c r="HMQ2" s="28"/>
      <c r="HMR2" s="28"/>
      <c r="HMS2" s="28"/>
      <c r="HMT2" s="28"/>
      <c r="HMU2" s="28"/>
      <c r="HMV2" s="28"/>
      <c r="HMW2" s="28"/>
      <c r="HMX2" s="28"/>
      <c r="HMY2" s="28"/>
      <c r="HMZ2" s="28"/>
      <c r="HNA2" s="28"/>
      <c r="HNB2" s="28"/>
      <c r="HNC2" s="28"/>
      <c r="HND2" s="28"/>
      <c r="HNE2" s="28"/>
      <c r="HNF2" s="28"/>
      <c r="HNG2" s="28"/>
      <c r="HNH2" s="28"/>
      <c r="HNI2" s="28"/>
      <c r="HNJ2" s="28"/>
      <c r="HNK2" s="28"/>
      <c r="HNL2" s="28"/>
      <c r="HNM2" s="28"/>
      <c r="HNN2" s="28"/>
      <c r="HNO2" s="28"/>
      <c r="HNP2" s="28"/>
      <c r="HNQ2" s="28"/>
      <c r="HNR2" s="28"/>
      <c r="HNS2" s="28"/>
      <c r="HNT2" s="28"/>
      <c r="HNU2" s="28"/>
      <c r="HNV2" s="28"/>
      <c r="HNW2" s="28"/>
      <c r="HNX2" s="28"/>
      <c r="HNY2" s="28"/>
      <c r="HNZ2" s="28"/>
      <c r="HOA2" s="28"/>
      <c r="HOB2" s="28"/>
      <c r="HOC2" s="28"/>
      <c r="HOD2" s="28"/>
      <c r="HOE2" s="28"/>
      <c r="HOF2" s="28"/>
      <c r="HOG2" s="28"/>
      <c r="HOH2" s="28"/>
      <c r="HOI2" s="28"/>
      <c r="HOJ2" s="28"/>
      <c r="HOK2" s="28"/>
      <c r="HOL2" s="28"/>
      <c r="HOM2" s="28"/>
      <c r="HON2" s="28"/>
      <c r="HOO2" s="28"/>
      <c r="HOP2" s="28"/>
      <c r="HOQ2" s="28"/>
      <c r="HOR2" s="28"/>
      <c r="HOS2" s="28"/>
      <c r="HOT2" s="28"/>
      <c r="HOU2" s="28"/>
      <c r="HOV2" s="28"/>
      <c r="HOW2" s="28"/>
      <c r="HOX2" s="28"/>
      <c r="HOY2" s="28"/>
      <c r="HOZ2" s="28"/>
      <c r="HPA2" s="28"/>
      <c r="HPB2" s="28"/>
      <c r="HPC2" s="28"/>
      <c r="HPD2" s="28"/>
      <c r="HPE2" s="28"/>
      <c r="HPF2" s="28"/>
      <c r="HPG2" s="28"/>
      <c r="HPH2" s="28"/>
      <c r="HPI2" s="28"/>
      <c r="HPJ2" s="28"/>
      <c r="HPK2" s="28"/>
      <c r="HPL2" s="28"/>
      <c r="HPM2" s="28"/>
      <c r="HPN2" s="28"/>
      <c r="HPO2" s="28"/>
      <c r="HPP2" s="28"/>
      <c r="HPQ2" s="28"/>
      <c r="HPR2" s="28"/>
      <c r="HPS2" s="28"/>
      <c r="HPT2" s="28"/>
      <c r="HPU2" s="28"/>
      <c r="HPV2" s="28"/>
      <c r="HPW2" s="28"/>
      <c r="HPX2" s="28"/>
      <c r="HPY2" s="28"/>
      <c r="HPZ2" s="28"/>
      <c r="HQA2" s="28"/>
      <c r="HQB2" s="28"/>
      <c r="HQC2" s="28"/>
      <c r="HQD2" s="28"/>
      <c r="HQE2" s="28"/>
      <c r="HQF2" s="28"/>
      <c r="HQG2" s="28"/>
      <c r="HQH2" s="28"/>
      <c r="HQI2" s="28"/>
      <c r="HQJ2" s="28"/>
      <c r="HQK2" s="28"/>
      <c r="HQL2" s="28"/>
      <c r="HQM2" s="28"/>
      <c r="HQN2" s="28"/>
      <c r="HQO2" s="28"/>
      <c r="HQP2" s="28"/>
      <c r="HQQ2" s="28"/>
      <c r="HQR2" s="28"/>
      <c r="HQS2" s="28"/>
      <c r="HQT2" s="28"/>
      <c r="HQU2" s="28"/>
      <c r="HQV2" s="28"/>
      <c r="HQW2" s="28"/>
      <c r="HQX2" s="28"/>
      <c r="HQY2" s="28"/>
      <c r="HQZ2" s="28"/>
      <c r="HRA2" s="28"/>
      <c r="HRB2" s="28"/>
      <c r="HRC2" s="28"/>
      <c r="HRD2" s="28"/>
      <c r="HRE2" s="28"/>
      <c r="HRF2" s="28"/>
      <c r="HRG2" s="28"/>
      <c r="HRH2" s="28"/>
      <c r="HRI2" s="28"/>
      <c r="HRJ2" s="28"/>
      <c r="HRK2" s="28"/>
      <c r="HRL2" s="28"/>
      <c r="HRM2" s="28"/>
      <c r="HRN2" s="28"/>
      <c r="HRO2" s="28"/>
      <c r="HRP2" s="28"/>
      <c r="HRQ2" s="28"/>
      <c r="HRR2" s="28"/>
      <c r="HRS2" s="28"/>
      <c r="HRT2" s="28"/>
      <c r="HRU2" s="28"/>
      <c r="HRV2" s="28"/>
      <c r="HRW2" s="28"/>
      <c r="HRX2" s="28"/>
      <c r="HRY2" s="28"/>
      <c r="HRZ2" s="28"/>
      <c r="HSA2" s="28"/>
      <c r="HSB2" s="28"/>
      <c r="HSC2" s="28"/>
      <c r="HSD2" s="28"/>
      <c r="HSE2" s="28"/>
      <c r="HSF2" s="28"/>
      <c r="HSG2" s="28"/>
      <c r="HSH2" s="28"/>
      <c r="HSI2" s="28"/>
      <c r="HSJ2" s="28"/>
      <c r="HSK2" s="28"/>
      <c r="HSL2" s="28"/>
      <c r="HSM2" s="28"/>
      <c r="HSN2" s="28"/>
      <c r="HSO2" s="28"/>
      <c r="HSP2" s="28"/>
      <c r="HSQ2" s="28"/>
      <c r="HSR2" s="28"/>
      <c r="HSS2" s="28"/>
      <c r="HST2" s="28"/>
      <c r="HSU2" s="28"/>
      <c r="HSV2" s="28"/>
      <c r="HSW2" s="28"/>
      <c r="HSX2" s="28"/>
      <c r="HSY2" s="28"/>
      <c r="HSZ2" s="28"/>
      <c r="HTA2" s="28"/>
      <c r="HTB2" s="28"/>
      <c r="HTC2" s="28"/>
      <c r="HTD2" s="28"/>
      <c r="HTE2" s="28"/>
      <c r="HTF2" s="28"/>
      <c r="HTG2" s="28"/>
      <c r="HTH2" s="28"/>
      <c r="HTI2" s="28"/>
      <c r="HTJ2" s="28"/>
      <c r="HTK2" s="28"/>
      <c r="HTL2" s="28"/>
      <c r="HTM2" s="28"/>
      <c r="HTN2" s="28"/>
      <c r="HTO2" s="28"/>
      <c r="HTP2" s="28"/>
      <c r="HTQ2" s="28"/>
      <c r="HTR2" s="28"/>
      <c r="HTS2" s="28"/>
      <c r="HTT2" s="28"/>
      <c r="HTU2" s="28"/>
      <c r="HTV2" s="28"/>
      <c r="HTW2" s="28"/>
      <c r="HTX2" s="28"/>
      <c r="HTY2" s="28"/>
      <c r="HTZ2" s="28"/>
      <c r="HUA2" s="28"/>
      <c r="HUB2" s="28"/>
      <c r="HUC2" s="28"/>
      <c r="HUD2" s="28"/>
      <c r="HUE2" s="28"/>
      <c r="HUF2" s="28"/>
      <c r="HUG2" s="28"/>
      <c r="HUH2" s="28"/>
      <c r="HUI2" s="28"/>
      <c r="HUJ2" s="28"/>
      <c r="HUK2" s="28"/>
      <c r="HUL2" s="28"/>
      <c r="HUM2" s="28"/>
      <c r="HUN2" s="28"/>
      <c r="HUO2" s="28"/>
      <c r="HUP2" s="28"/>
      <c r="HUQ2" s="28"/>
      <c r="HUR2" s="28"/>
      <c r="HUS2" s="28"/>
      <c r="HUT2" s="28"/>
      <c r="HUU2" s="28"/>
      <c r="HUV2" s="28"/>
      <c r="HUW2" s="28"/>
      <c r="HUX2" s="28"/>
      <c r="HUY2" s="28"/>
      <c r="HUZ2" s="28"/>
      <c r="HVA2" s="28"/>
      <c r="HVB2" s="28"/>
      <c r="HVC2" s="28"/>
      <c r="HVD2" s="28"/>
      <c r="HVE2" s="28"/>
      <c r="HVF2" s="28"/>
      <c r="HVG2" s="28"/>
      <c r="HVH2" s="28"/>
      <c r="HVI2" s="28"/>
      <c r="HVJ2" s="28"/>
      <c r="HVK2" s="28"/>
      <c r="HVL2" s="28"/>
      <c r="HVM2" s="28"/>
      <c r="HVN2" s="28"/>
      <c r="HVO2" s="28"/>
      <c r="HVP2" s="28"/>
      <c r="HVQ2" s="28"/>
      <c r="HVR2" s="28"/>
      <c r="HVS2" s="28"/>
      <c r="HVT2" s="28"/>
      <c r="HVU2" s="28"/>
      <c r="HVV2" s="28"/>
      <c r="HVW2" s="28"/>
      <c r="HVX2" s="28"/>
      <c r="HVY2" s="28"/>
      <c r="HVZ2" s="28"/>
      <c r="HWA2" s="28"/>
      <c r="HWB2" s="28"/>
      <c r="HWC2" s="28"/>
      <c r="HWD2" s="28"/>
      <c r="HWE2" s="28"/>
      <c r="HWF2" s="28"/>
      <c r="HWG2" s="28"/>
      <c r="HWH2" s="28"/>
      <c r="HWI2" s="28"/>
      <c r="HWJ2" s="28"/>
      <c r="HWK2" s="28"/>
      <c r="HWL2" s="28"/>
      <c r="HWM2" s="28"/>
      <c r="HWN2" s="28"/>
      <c r="HWO2" s="28"/>
      <c r="HWP2" s="28"/>
      <c r="HWQ2" s="28"/>
      <c r="HWR2" s="28"/>
      <c r="HWS2" s="28"/>
      <c r="HWT2" s="28"/>
      <c r="HWU2" s="28"/>
      <c r="HWV2" s="28"/>
      <c r="HWW2" s="28"/>
      <c r="HWX2" s="28"/>
      <c r="HWY2" s="28"/>
      <c r="HWZ2" s="28"/>
      <c r="HXA2" s="28"/>
      <c r="HXB2" s="28"/>
      <c r="HXC2" s="28"/>
      <c r="HXD2" s="28"/>
      <c r="HXE2" s="28"/>
      <c r="HXF2" s="28"/>
      <c r="HXG2" s="28"/>
      <c r="HXH2" s="28"/>
      <c r="HXI2" s="28"/>
      <c r="HXJ2" s="28"/>
      <c r="HXK2" s="28"/>
      <c r="HXL2" s="28"/>
      <c r="HXM2" s="28"/>
      <c r="HXN2" s="28"/>
      <c r="HXO2" s="28"/>
      <c r="HXP2" s="28"/>
      <c r="HXQ2" s="28"/>
      <c r="HXR2" s="28"/>
      <c r="HXS2" s="28"/>
      <c r="HXT2" s="28"/>
      <c r="HXU2" s="28"/>
      <c r="HXV2" s="28"/>
      <c r="HXW2" s="28"/>
      <c r="HXX2" s="28"/>
      <c r="HXY2" s="28"/>
      <c r="HXZ2" s="28"/>
      <c r="HYA2" s="28"/>
      <c r="HYB2" s="28"/>
      <c r="HYC2" s="28"/>
      <c r="HYD2" s="28"/>
      <c r="HYE2" s="28"/>
      <c r="HYF2" s="28"/>
      <c r="HYG2" s="28"/>
      <c r="HYH2" s="28"/>
      <c r="HYI2" s="28"/>
      <c r="HYJ2" s="28"/>
      <c r="HYK2" s="28"/>
      <c r="HYL2" s="28"/>
      <c r="HYM2" s="28"/>
      <c r="HYN2" s="28"/>
      <c r="HYO2" s="28"/>
      <c r="HYP2" s="28"/>
      <c r="HYQ2" s="28"/>
      <c r="HYR2" s="28"/>
      <c r="HYS2" s="28"/>
      <c r="HYT2" s="28"/>
      <c r="HYU2" s="28"/>
      <c r="HYV2" s="28"/>
      <c r="HYW2" s="28"/>
      <c r="HYX2" s="28"/>
      <c r="HYY2" s="28"/>
      <c r="HYZ2" s="28"/>
      <c r="HZA2" s="28"/>
      <c r="HZB2" s="28"/>
      <c r="HZC2" s="28"/>
      <c r="HZD2" s="28"/>
      <c r="HZE2" s="28"/>
      <c r="HZF2" s="28"/>
      <c r="HZG2" s="28"/>
      <c r="HZH2" s="28"/>
      <c r="HZI2" s="28"/>
      <c r="HZJ2" s="28"/>
      <c r="HZK2" s="28"/>
      <c r="HZL2" s="28"/>
      <c r="HZM2" s="28"/>
      <c r="HZN2" s="28"/>
      <c r="HZO2" s="28"/>
      <c r="HZP2" s="28"/>
      <c r="HZQ2" s="28"/>
      <c r="HZR2" s="28"/>
      <c r="HZS2" s="28"/>
      <c r="HZT2" s="28"/>
      <c r="HZU2" s="28"/>
      <c r="HZV2" s="28"/>
      <c r="HZW2" s="28"/>
      <c r="HZX2" s="28"/>
      <c r="HZY2" s="28"/>
      <c r="HZZ2" s="28"/>
      <c r="IAA2" s="28"/>
      <c r="IAB2" s="28"/>
      <c r="IAC2" s="28"/>
      <c r="IAD2" s="28"/>
      <c r="IAE2" s="28"/>
      <c r="IAF2" s="28"/>
      <c r="IAG2" s="28"/>
      <c r="IAH2" s="28"/>
      <c r="IAI2" s="28"/>
      <c r="IAJ2" s="28"/>
      <c r="IAK2" s="28"/>
      <c r="IAL2" s="28"/>
      <c r="IAM2" s="28"/>
      <c r="IAN2" s="28"/>
      <c r="IAO2" s="28"/>
      <c r="IAP2" s="28"/>
      <c r="IAQ2" s="28"/>
      <c r="IAR2" s="28"/>
      <c r="IAS2" s="28"/>
      <c r="IAT2" s="28"/>
      <c r="IAU2" s="28"/>
      <c r="IAV2" s="28"/>
      <c r="IAW2" s="28"/>
      <c r="IAX2" s="28"/>
      <c r="IAY2" s="28"/>
      <c r="IAZ2" s="28"/>
      <c r="IBA2" s="28"/>
      <c r="IBB2" s="28"/>
      <c r="IBC2" s="28"/>
      <c r="IBD2" s="28"/>
      <c r="IBE2" s="28"/>
      <c r="IBF2" s="28"/>
      <c r="IBG2" s="28"/>
      <c r="IBH2" s="28"/>
      <c r="IBI2" s="28"/>
      <c r="IBJ2" s="28"/>
      <c r="IBK2" s="28"/>
      <c r="IBL2" s="28"/>
      <c r="IBM2" s="28"/>
      <c r="IBN2" s="28"/>
      <c r="IBO2" s="28"/>
      <c r="IBP2" s="28"/>
      <c r="IBQ2" s="28"/>
      <c r="IBR2" s="28"/>
      <c r="IBS2" s="28"/>
      <c r="IBT2" s="28"/>
      <c r="IBU2" s="28"/>
      <c r="IBV2" s="28"/>
      <c r="IBW2" s="28"/>
      <c r="IBX2" s="28"/>
      <c r="IBY2" s="28"/>
      <c r="IBZ2" s="28"/>
      <c r="ICA2" s="28"/>
      <c r="ICB2" s="28"/>
      <c r="ICC2" s="28"/>
      <c r="ICD2" s="28"/>
      <c r="ICE2" s="28"/>
      <c r="ICF2" s="28"/>
      <c r="ICG2" s="28"/>
      <c r="ICH2" s="28"/>
      <c r="ICI2" s="28"/>
      <c r="ICJ2" s="28"/>
      <c r="ICK2" s="28"/>
      <c r="ICL2" s="28"/>
      <c r="ICM2" s="28"/>
      <c r="ICN2" s="28"/>
      <c r="ICO2" s="28"/>
      <c r="ICP2" s="28"/>
      <c r="ICQ2" s="28"/>
      <c r="ICR2" s="28"/>
      <c r="ICS2" s="28"/>
      <c r="ICT2" s="28"/>
      <c r="ICU2" s="28"/>
      <c r="ICV2" s="28"/>
      <c r="ICW2" s="28"/>
      <c r="ICX2" s="28"/>
      <c r="ICY2" s="28"/>
      <c r="ICZ2" s="28"/>
      <c r="IDA2" s="28"/>
      <c r="IDB2" s="28"/>
      <c r="IDC2" s="28"/>
      <c r="IDD2" s="28"/>
      <c r="IDE2" s="28"/>
      <c r="IDF2" s="28"/>
      <c r="IDG2" s="28"/>
      <c r="IDH2" s="28"/>
      <c r="IDI2" s="28"/>
      <c r="IDJ2" s="28"/>
      <c r="IDK2" s="28"/>
      <c r="IDL2" s="28"/>
      <c r="IDM2" s="28"/>
      <c r="IDN2" s="28"/>
      <c r="IDO2" s="28"/>
      <c r="IDP2" s="28"/>
      <c r="IDQ2" s="28"/>
      <c r="IDR2" s="28"/>
      <c r="IDS2" s="28"/>
      <c r="IDT2" s="28"/>
      <c r="IDU2" s="28"/>
      <c r="IDV2" s="28"/>
      <c r="IDW2" s="28"/>
      <c r="IDX2" s="28"/>
      <c r="IDY2" s="28"/>
      <c r="IDZ2" s="28"/>
      <c r="IEA2" s="28"/>
      <c r="IEB2" s="28"/>
      <c r="IEC2" s="28"/>
      <c r="IED2" s="28"/>
      <c r="IEE2" s="28"/>
      <c r="IEF2" s="28"/>
      <c r="IEG2" s="28"/>
      <c r="IEH2" s="28"/>
      <c r="IEI2" s="28"/>
      <c r="IEJ2" s="28"/>
      <c r="IEK2" s="28"/>
      <c r="IEL2" s="28"/>
      <c r="IEM2" s="28"/>
      <c r="IEN2" s="28"/>
      <c r="IEO2" s="28"/>
      <c r="IEP2" s="28"/>
      <c r="IEQ2" s="28"/>
      <c r="IER2" s="28"/>
      <c r="IES2" s="28"/>
      <c r="IET2" s="28"/>
      <c r="IEU2" s="28"/>
      <c r="IEV2" s="28"/>
      <c r="IEW2" s="28"/>
      <c r="IEX2" s="28"/>
      <c r="IEY2" s="28"/>
      <c r="IEZ2" s="28"/>
      <c r="IFA2" s="28"/>
      <c r="IFB2" s="28"/>
      <c r="IFC2" s="28"/>
      <c r="IFD2" s="28"/>
      <c r="IFE2" s="28"/>
      <c r="IFF2" s="28"/>
      <c r="IFG2" s="28"/>
      <c r="IFH2" s="28"/>
      <c r="IFI2" s="28"/>
      <c r="IFJ2" s="28"/>
      <c r="IFK2" s="28"/>
      <c r="IFL2" s="28"/>
      <c r="IFM2" s="28"/>
      <c r="IFN2" s="28"/>
      <c r="IFO2" s="28"/>
      <c r="IFP2" s="28"/>
      <c r="IFQ2" s="28"/>
      <c r="IFR2" s="28"/>
      <c r="IFS2" s="28"/>
      <c r="IFT2" s="28"/>
      <c r="IFU2" s="28"/>
      <c r="IFV2" s="28"/>
      <c r="IFW2" s="28"/>
      <c r="IFX2" s="28"/>
      <c r="IFY2" s="28"/>
      <c r="IFZ2" s="28"/>
      <c r="IGA2" s="28"/>
      <c r="IGB2" s="28"/>
      <c r="IGC2" s="28"/>
      <c r="IGD2" s="28"/>
      <c r="IGE2" s="28"/>
      <c r="IGF2" s="28"/>
      <c r="IGG2" s="28"/>
      <c r="IGH2" s="28"/>
      <c r="IGI2" s="28"/>
      <c r="IGJ2" s="28"/>
      <c r="IGK2" s="28"/>
      <c r="IGL2" s="28"/>
      <c r="IGM2" s="28"/>
      <c r="IGN2" s="28"/>
      <c r="IGO2" s="28"/>
      <c r="IGP2" s="28"/>
      <c r="IGQ2" s="28"/>
      <c r="IGR2" s="28"/>
      <c r="IGS2" s="28"/>
      <c r="IGT2" s="28"/>
      <c r="IGU2" s="28"/>
      <c r="IGV2" s="28"/>
      <c r="IGW2" s="28"/>
      <c r="IGX2" s="28"/>
      <c r="IGY2" s="28"/>
      <c r="IGZ2" s="28"/>
      <c r="IHA2" s="28"/>
      <c r="IHB2" s="28"/>
      <c r="IHC2" s="28"/>
      <c r="IHD2" s="28"/>
      <c r="IHE2" s="28"/>
      <c r="IHF2" s="28"/>
      <c r="IHG2" s="28"/>
      <c r="IHH2" s="28"/>
      <c r="IHI2" s="28"/>
      <c r="IHJ2" s="28"/>
      <c r="IHK2" s="28"/>
      <c r="IHL2" s="28"/>
      <c r="IHM2" s="28"/>
      <c r="IHN2" s="28"/>
      <c r="IHO2" s="28"/>
      <c r="IHP2" s="28"/>
      <c r="IHQ2" s="28"/>
      <c r="IHR2" s="28"/>
      <c r="IHS2" s="28"/>
      <c r="IHT2" s="28"/>
      <c r="IHU2" s="28"/>
      <c r="IHV2" s="28"/>
      <c r="IHW2" s="28"/>
      <c r="IHX2" s="28"/>
      <c r="IHY2" s="28"/>
      <c r="IHZ2" s="28"/>
      <c r="IIA2" s="28"/>
      <c r="IIB2" s="28"/>
      <c r="IIC2" s="28"/>
      <c r="IID2" s="28"/>
      <c r="IIE2" s="28"/>
      <c r="IIF2" s="28"/>
      <c r="IIG2" s="28"/>
      <c r="IIH2" s="28"/>
      <c r="III2" s="28"/>
      <c r="IIJ2" s="28"/>
      <c r="IIK2" s="28"/>
      <c r="IIL2" s="28"/>
      <c r="IIM2" s="28"/>
      <c r="IIN2" s="28"/>
      <c r="IIO2" s="28"/>
      <c r="IIP2" s="28"/>
      <c r="IIQ2" s="28"/>
      <c r="IIR2" s="28"/>
      <c r="IIS2" s="28"/>
      <c r="IIT2" s="28"/>
      <c r="IIU2" s="28"/>
      <c r="IIV2" s="28"/>
      <c r="IIW2" s="28"/>
      <c r="IIX2" s="28"/>
      <c r="IIY2" s="28"/>
      <c r="IIZ2" s="28"/>
      <c r="IJA2" s="28"/>
      <c r="IJB2" s="28"/>
      <c r="IJC2" s="28"/>
      <c r="IJD2" s="28"/>
      <c r="IJE2" s="28"/>
      <c r="IJF2" s="28"/>
      <c r="IJG2" s="28"/>
      <c r="IJH2" s="28"/>
      <c r="IJI2" s="28"/>
      <c r="IJJ2" s="28"/>
      <c r="IJK2" s="28"/>
      <c r="IJL2" s="28"/>
      <c r="IJM2" s="28"/>
      <c r="IJN2" s="28"/>
      <c r="IJO2" s="28"/>
      <c r="IJP2" s="28"/>
      <c r="IJQ2" s="28"/>
      <c r="IJR2" s="28"/>
      <c r="IJS2" s="28"/>
      <c r="IJT2" s="28"/>
      <c r="IJU2" s="28"/>
      <c r="IJV2" s="28"/>
      <c r="IJW2" s="28"/>
      <c r="IJX2" s="28"/>
      <c r="IJY2" s="28"/>
      <c r="IJZ2" s="28"/>
      <c r="IKA2" s="28"/>
      <c r="IKB2" s="28"/>
      <c r="IKC2" s="28"/>
      <c r="IKD2" s="28"/>
      <c r="IKE2" s="28"/>
      <c r="IKF2" s="28"/>
      <c r="IKG2" s="28"/>
      <c r="IKH2" s="28"/>
      <c r="IKI2" s="28"/>
      <c r="IKJ2" s="28"/>
      <c r="IKK2" s="28"/>
      <c r="IKL2" s="28"/>
      <c r="IKM2" s="28"/>
      <c r="IKN2" s="28"/>
      <c r="IKO2" s="28"/>
      <c r="IKP2" s="28"/>
      <c r="IKQ2" s="28"/>
      <c r="IKR2" s="28"/>
      <c r="IKS2" s="28"/>
      <c r="IKT2" s="28"/>
      <c r="IKU2" s="28"/>
      <c r="IKV2" s="28"/>
      <c r="IKW2" s="28"/>
      <c r="IKX2" s="28"/>
      <c r="IKY2" s="28"/>
      <c r="IKZ2" s="28"/>
      <c r="ILA2" s="28"/>
      <c r="ILB2" s="28"/>
      <c r="ILC2" s="28"/>
      <c r="ILD2" s="28"/>
      <c r="ILE2" s="28"/>
      <c r="ILF2" s="28"/>
      <c r="ILG2" s="28"/>
      <c r="ILH2" s="28"/>
      <c r="ILI2" s="28"/>
      <c r="ILJ2" s="28"/>
      <c r="ILK2" s="28"/>
      <c r="ILL2" s="28"/>
      <c r="ILM2" s="28"/>
      <c r="ILN2" s="28"/>
      <c r="ILO2" s="28"/>
      <c r="ILP2" s="28"/>
      <c r="ILQ2" s="28"/>
      <c r="ILR2" s="28"/>
      <c r="ILS2" s="28"/>
      <c r="ILT2" s="28"/>
      <c r="ILU2" s="28"/>
      <c r="ILV2" s="28"/>
      <c r="ILW2" s="28"/>
      <c r="ILX2" s="28"/>
      <c r="ILY2" s="28"/>
      <c r="ILZ2" s="28"/>
      <c r="IMA2" s="28"/>
      <c r="IMB2" s="28"/>
      <c r="IMC2" s="28"/>
      <c r="IMD2" s="28"/>
      <c r="IME2" s="28"/>
      <c r="IMF2" s="28"/>
      <c r="IMG2" s="28"/>
      <c r="IMH2" s="28"/>
      <c r="IMI2" s="28"/>
      <c r="IMJ2" s="28"/>
      <c r="IMK2" s="28"/>
      <c r="IML2" s="28"/>
      <c r="IMM2" s="28"/>
      <c r="IMN2" s="28"/>
      <c r="IMO2" s="28"/>
      <c r="IMP2" s="28"/>
      <c r="IMQ2" s="28"/>
      <c r="IMR2" s="28"/>
      <c r="IMS2" s="28"/>
      <c r="IMT2" s="28"/>
      <c r="IMU2" s="28"/>
      <c r="IMV2" s="28"/>
      <c r="IMW2" s="28"/>
      <c r="IMX2" s="28"/>
      <c r="IMY2" s="28"/>
      <c r="IMZ2" s="28"/>
      <c r="INA2" s="28"/>
      <c r="INB2" s="28"/>
      <c r="INC2" s="28"/>
      <c r="IND2" s="28"/>
      <c r="INE2" s="28"/>
      <c r="INF2" s="28"/>
      <c r="ING2" s="28"/>
      <c r="INH2" s="28"/>
      <c r="INI2" s="28"/>
      <c r="INJ2" s="28"/>
      <c r="INK2" s="28"/>
      <c r="INL2" s="28"/>
      <c r="INM2" s="28"/>
      <c r="INN2" s="28"/>
      <c r="INO2" s="28"/>
      <c r="INP2" s="28"/>
      <c r="INQ2" s="28"/>
      <c r="INR2" s="28"/>
      <c r="INS2" s="28"/>
      <c r="INT2" s="28"/>
      <c r="INU2" s="28"/>
      <c r="INV2" s="28"/>
      <c r="INW2" s="28"/>
      <c r="INX2" s="28"/>
      <c r="INY2" s="28"/>
      <c r="INZ2" s="28"/>
      <c r="IOA2" s="28"/>
      <c r="IOB2" s="28"/>
      <c r="IOC2" s="28"/>
      <c r="IOD2" s="28"/>
      <c r="IOE2" s="28"/>
      <c r="IOF2" s="28"/>
      <c r="IOG2" s="28"/>
      <c r="IOH2" s="28"/>
      <c r="IOI2" s="28"/>
      <c r="IOJ2" s="28"/>
      <c r="IOK2" s="28"/>
      <c r="IOL2" s="28"/>
      <c r="IOM2" s="28"/>
      <c r="ION2" s="28"/>
      <c r="IOO2" s="28"/>
      <c r="IOP2" s="28"/>
      <c r="IOQ2" s="28"/>
      <c r="IOR2" s="28"/>
      <c r="IOS2" s="28"/>
      <c r="IOT2" s="28"/>
      <c r="IOU2" s="28"/>
      <c r="IOV2" s="28"/>
      <c r="IOW2" s="28"/>
      <c r="IOX2" s="28"/>
      <c r="IOY2" s="28"/>
      <c r="IOZ2" s="28"/>
      <c r="IPA2" s="28"/>
      <c r="IPB2" s="28"/>
      <c r="IPC2" s="28"/>
      <c r="IPD2" s="28"/>
      <c r="IPE2" s="28"/>
      <c r="IPF2" s="28"/>
      <c r="IPG2" s="28"/>
      <c r="IPH2" s="28"/>
      <c r="IPI2" s="28"/>
      <c r="IPJ2" s="28"/>
      <c r="IPK2" s="28"/>
      <c r="IPL2" s="28"/>
      <c r="IPM2" s="28"/>
      <c r="IPN2" s="28"/>
      <c r="IPO2" s="28"/>
      <c r="IPP2" s="28"/>
      <c r="IPQ2" s="28"/>
      <c r="IPR2" s="28"/>
      <c r="IPS2" s="28"/>
      <c r="IPT2" s="28"/>
      <c r="IPU2" s="28"/>
      <c r="IPV2" s="28"/>
      <c r="IPW2" s="28"/>
      <c r="IPX2" s="28"/>
      <c r="IPY2" s="28"/>
      <c r="IPZ2" s="28"/>
      <c r="IQA2" s="28"/>
      <c r="IQB2" s="28"/>
      <c r="IQC2" s="28"/>
      <c r="IQD2" s="28"/>
      <c r="IQE2" s="28"/>
      <c r="IQF2" s="28"/>
      <c r="IQG2" s="28"/>
      <c r="IQH2" s="28"/>
      <c r="IQI2" s="28"/>
      <c r="IQJ2" s="28"/>
      <c r="IQK2" s="28"/>
      <c r="IQL2" s="28"/>
      <c r="IQM2" s="28"/>
      <c r="IQN2" s="28"/>
      <c r="IQO2" s="28"/>
      <c r="IQP2" s="28"/>
      <c r="IQQ2" s="28"/>
      <c r="IQR2" s="28"/>
      <c r="IQS2" s="28"/>
      <c r="IQT2" s="28"/>
      <c r="IQU2" s="28"/>
      <c r="IQV2" s="28"/>
      <c r="IQW2" s="28"/>
      <c r="IQX2" s="28"/>
      <c r="IQY2" s="28"/>
      <c r="IQZ2" s="28"/>
      <c r="IRA2" s="28"/>
      <c r="IRB2" s="28"/>
      <c r="IRC2" s="28"/>
      <c r="IRD2" s="28"/>
      <c r="IRE2" s="28"/>
      <c r="IRF2" s="28"/>
      <c r="IRG2" s="28"/>
      <c r="IRH2" s="28"/>
      <c r="IRI2" s="28"/>
      <c r="IRJ2" s="28"/>
      <c r="IRK2" s="28"/>
      <c r="IRL2" s="28"/>
      <c r="IRM2" s="28"/>
      <c r="IRN2" s="28"/>
      <c r="IRO2" s="28"/>
      <c r="IRP2" s="28"/>
      <c r="IRQ2" s="28"/>
      <c r="IRR2" s="28"/>
      <c r="IRS2" s="28"/>
      <c r="IRT2" s="28"/>
      <c r="IRU2" s="28"/>
      <c r="IRV2" s="28"/>
      <c r="IRW2" s="28"/>
      <c r="IRX2" s="28"/>
      <c r="IRY2" s="28"/>
      <c r="IRZ2" s="28"/>
      <c r="ISA2" s="28"/>
      <c r="ISB2" s="28"/>
      <c r="ISC2" s="28"/>
      <c r="ISD2" s="28"/>
      <c r="ISE2" s="28"/>
      <c r="ISF2" s="28"/>
      <c r="ISG2" s="28"/>
      <c r="ISH2" s="28"/>
      <c r="ISI2" s="28"/>
      <c r="ISJ2" s="28"/>
      <c r="ISK2" s="28"/>
      <c r="ISL2" s="28"/>
      <c r="ISM2" s="28"/>
      <c r="ISN2" s="28"/>
      <c r="ISO2" s="28"/>
      <c r="ISP2" s="28"/>
      <c r="ISQ2" s="28"/>
      <c r="ISR2" s="28"/>
      <c r="ISS2" s="28"/>
      <c r="IST2" s="28"/>
      <c r="ISU2" s="28"/>
      <c r="ISV2" s="28"/>
      <c r="ISW2" s="28"/>
      <c r="ISX2" s="28"/>
      <c r="ISY2" s="28"/>
      <c r="ISZ2" s="28"/>
      <c r="ITA2" s="28"/>
      <c r="ITB2" s="28"/>
      <c r="ITC2" s="28"/>
      <c r="ITD2" s="28"/>
      <c r="ITE2" s="28"/>
      <c r="ITF2" s="28"/>
      <c r="ITG2" s="28"/>
      <c r="ITH2" s="28"/>
      <c r="ITI2" s="28"/>
      <c r="ITJ2" s="28"/>
      <c r="ITK2" s="28"/>
      <c r="ITL2" s="28"/>
      <c r="ITM2" s="28"/>
      <c r="ITN2" s="28"/>
      <c r="ITO2" s="28"/>
      <c r="ITP2" s="28"/>
      <c r="ITQ2" s="28"/>
      <c r="ITR2" s="28"/>
      <c r="ITS2" s="28"/>
      <c r="ITT2" s="28"/>
      <c r="ITU2" s="28"/>
      <c r="ITV2" s="28"/>
      <c r="ITW2" s="28"/>
      <c r="ITX2" s="28"/>
      <c r="ITY2" s="28"/>
      <c r="ITZ2" s="28"/>
      <c r="IUA2" s="28"/>
      <c r="IUB2" s="28"/>
      <c r="IUC2" s="28"/>
      <c r="IUD2" s="28"/>
      <c r="IUE2" s="28"/>
      <c r="IUF2" s="28"/>
      <c r="IUG2" s="28"/>
      <c r="IUH2" s="28"/>
      <c r="IUI2" s="28"/>
      <c r="IUJ2" s="28"/>
      <c r="IUK2" s="28"/>
      <c r="IUL2" s="28"/>
      <c r="IUM2" s="28"/>
      <c r="IUN2" s="28"/>
      <c r="IUO2" s="28"/>
      <c r="IUP2" s="28"/>
      <c r="IUQ2" s="28"/>
      <c r="IUR2" s="28"/>
      <c r="IUS2" s="28"/>
      <c r="IUT2" s="28"/>
      <c r="IUU2" s="28"/>
      <c r="IUV2" s="28"/>
      <c r="IUW2" s="28"/>
      <c r="IUX2" s="28"/>
      <c r="IUY2" s="28"/>
      <c r="IUZ2" s="28"/>
      <c r="IVA2" s="28"/>
      <c r="IVB2" s="28"/>
      <c r="IVC2" s="28"/>
      <c r="IVD2" s="28"/>
      <c r="IVE2" s="28"/>
      <c r="IVF2" s="28"/>
      <c r="IVG2" s="28"/>
      <c r="IVH2" s="28"/>
      <c r="IVI2" s="28"/>
      <c r="IVJ2" s="28"/>
      <c r="IVK2" s="28"/>
      <c r="IVL2" s="28"/>
      <c r="IVM2" s="28"/>
      <c r="IVN2" s="28"/>
      <c r="IVO2" s="28"/>
      <c r="IVP2" s="28"/>
      <c r="IVQ2" s="28"/>
      <c r="IVR2" s="28"/>
      <c r="IVS2" s="28"/>
      <c r="IVT2" s="28"/>
      <c r="IVU2" s="28"/>
      <c r="IVV2" s="28"/>
      <c r="IVW2" s="28"/>
      <c r="IVX2" s="28"/>
      <c r="IVY2" s="28"/>
      <c r="IVZ2" s="28"/>
      <c r="IWA2" s="28"/>
      <c r="IWB2" s="28"/>
      <c r="IWC2" s="28"/>
      <c r="IWD2" s="28"/>
      <c r="IWE2" s="28"/>
      <c r="IWF2" s="28"/>
      <c r="IWG2" s="28"/>
      <c r="IWH2" s="28"/>
      <c r="IWI2" s="28"/>
      <c r="IWJ2" s="28"/>
      <c r="IWK2" s="28"/>
      <c r="IWL2" s="28"/>
      <c r="IWM2" s="28"/>
      <c r="IWN2" s="28"/>
      <c r="IWO2" s="28"/>
      <c r="IWP2" s="28"/>
      <c r="IWQ2" s="28"/>
      <c r="IWR2" s="28"/>
      <c r="IWS2" s="28"/>
      <c r="IWT2" s="28"/>
      <c r="IWU2" s="28"/>
      <c r="IWV2" s="28"/>
      <c r="IWW2" s="28"/>
      <c r="IWX2" s="28"/>
      <c r="IWY2" s="28"/>
      <c r="IWZ2" s="28"/>
      <c r="IXA2" s="28"/>
      <c r="IXB2" s="28"/>
      <c r="IXC2" s="28"/>
      <c r="IXD2" s="28"/>
      <c r="IXE2" s="28"/>
      <c r="IXF2" s="28"/>
      <c r="IXG2" s="28"/>
      <c r="IXH2" s="28"/>
      <c r="IXI2" s="28"/>
      <c r="IXJ2" s="28"/>
      <c r="IXK2" s="28"/>
      <c r="IXL2" s="28"/>
      <c r="IXM2" s="28"/>
      <c r="IXN2" s="28"/>
      <c r="IXO2" s="28"/>
      <c r="IXP2" s="28"/>
      <c r="IXQ2" s="28"/>
      <c r="IXR2" s="28"/>
      <c r="IXS2" s="28"/>
      <c r="IXT2" s="28"/>
      <c r="IXU2" s="28"/>
      <c r="IXV2" s="28"/>
      <c r="IXW2" s="28"/>
      <c r="IXX2" s="28"/>
      <c r="IXY2" s="28"/>
      <c r="IXZ2" s="28"/>
      <c r="IYA2" s="28"/>
      <c r="IYB2" s="28"/>
      <c r="IYC2" s="28"/>
      <c r="IYD2" s="28"/>
      <c r="IYE2" s="28"/>
      <c r="IYF2" s="28"/>
      <c r="IYG2" s="28"/>
      <c r="IYH2" s="28"/>
      <c r="IYI2" s="28"/>
      <c r="IYJ2" s="28"/>
      <c r="IYK2" s="28"/>
      <c r="IYL2" s="28"/>
      <c r="IYM2" s="28"/>
      <c r="IYN2" s="28"/>
      <c r="IYO2" s="28"/>
      <c r="IYP2" s="28"/>
      <c r="IYQ2" s="28"/>
      <c r="IYR2" s="28"/>
      <c r="IYS2" s="28"/>
      <c r="IYT2" s="28"/>
      <c r="IYU2" s="28"/>
      <c r="IYV2" s="28"/>
      <c r="IYW2" s="28"/>
      <c r="IYX2" s="28"/>
      <c r="IYY2" s="28"/>
      <c r="IYZ2" s="28"/>
      <c r="IZA2" s="28"/>
      <c r="IZB2" s="28"/>
      <c r="IZC2" s="28"/>
      <c r="IZD2" s="28"/>
      <c r="IZE2" s="28"/>
      <c r="IZF2" s="28"/>
      <c r="IZG2" s="28"/>
      <c r="IZH2" s="28"/>
      <c r="IZI2" s="28"/>
      <c r="IZJ2" s="28"/>
      <c r="IZK2" s="28"/>
      <c r="IZL2" s="28"/>
      <c r="IZM2" s="28"/>
      <c r="IZN2" s="28"/>
      <c r="IZO2" s="28"/>
      <c r="IZP2" s="28"/>
      <c r="IZQ2" s="28"/>
      <c r="IZR2" s="28"/>
      <c r="IZS2" s="28"/>
      <c r="IZT2" s="28"/>
      <c r="IZU2" s="28"/>
      <c r="IZV2" s="28"/>
      <c r="IZW2" s="28"/>
      <c r="IZX2" s="28"/>
      <c r="IZY2" s="28"/>
      <c r="IZZ2" s="28"/>
      <c r="JAA2" s="28"/>
      <c r="JAB2" s="28"/>
      <c r="JAC2" s="28"/>
      <c r="JAD2" s="28"/>
      <c r="JAE2" s="28"/>
      <c r="JAF2" s="28"/>
      <c r="JAG2" s="28"/>
      <c r="JAH2" s="28"/>
      <c r="JAI2" s="28"/>
      <c r="JAJ2" s="28"/>
      <c r="JAK2" s="28"/>
      <c r="JAL2" s="28"/>
      <c r="JAM2" s="28"/>
      <c r="JAN2" s="28"/>
      <c r="JAO2" s="28"/>
      <c r="JAP2" s="28"/>
      <c r="JAQ2" s="28"/>
      <c r="JAR2" s="28"/>
      <c r="JAS2" s="28"/>
      <c r="JAT2" s="28"/>
      <c r="JAU2" s="28"/>
      <c r="JAV2" s="28"/>
      <c r="JAW2" s="28"/>
      <c r="JAX2" s="28"/>
      <c r="JAY2" s="28"/>
      <c r="JAZ2" s="28"/>
      <c r="JBA2" s="28"/>
      <c r="JBB2" s="28"/>
      <c r="JBC2" s="28"/>
      <c r="JBD2" s="28"/>
      <c r="JBE2" s="28"/>
      <c r="JBF2" s="28"/>
      <c r="JBG2" s="28"/>
      <c r="JBH2" s="28"/>
      <c r="JBI2" s="28"/>
      <c r="JBJ2" s="28"/>
      <c r="JBK2" s="28"/>
      <c r="JBL2" s="28"/>
      <c r="JBM2" s="28"/>
      <c r="JBN2" s="28"/>
      <c r="JBO2" s="28"/>
      <c r="JBP2" s="28"/>
      <c r="JBQ2" s="28"/>
      <c r="JBR2" s="28"/>
      <c r="JBS2" s="28"/>
      <c r="JBT2" s="28"/>
      <c r="JBU2" s="28"/>
      <c r="JBV2" s="28"/>
      <c r="JBW2" s="28"/>
      <c r="JBX2" s="28"/>
      <c r="JBY2" s="28"/>
      <c r="JBZ2" s="28"/>
      <c r="JCA2" s="28"/>
      <c r="JCB2" s="28"/>
      <c r="JCC2" s="28"/>
      <c r="JCD2" s="28"/>
      <c r="JCE2" s="28"/>
      <c r="JCF2" s="28"/>
      <c r="JCG2" s="28"/>
      <c r="JCH2" s="28"/>
      <c r="JCI2" s="28"/>
      <c r="JCJ2" s="28"/>
      <c r="JCK2" s="28"/>
      <c r="JCL2" s="28"/>
      <c r="JCM2" s="28"/>
      <c r="JCN2" s="28"/>
      <c r="JCO2" s="28"/>
      <c r="JCP2" s="28"/>
      <c r="JCQ2" s="28"/>
      <c r="JCR2" s="28"/>
      <c r="JCS2" s="28"/>
      <c r="JCT2" s="28"/>
      <c r="JCU2" s="28"/>
      <c r="JCV2" s="28"/>
      <c r="JCW2" s="28"/>
      <c r="JCX2" s="28"/>
      <c r="JCY2" s="28"/>
      <c r="JCZ2" s="28"/>
      <c r="JDA2" s="28"/>
      <c r="JDB2" s="28"/>
      <c r="JDC2" s="28"/>
      <c r="JDD2" s="28"/>
      <c r="JDE2" s="28"/>
      <c r="JDF2" s="28"/>
      <c r="JDG2" s="28"/>
      <c r="JDH2" s="28"/>
      <c r="JDI2" s="28"/>
      <c r="JDJ2" s="28"/>
      <c r="JDK2" s="28"/>
      <c r="JDL2" s="28"/>
      <c r="JDM2" s="28"/>
      <c r="JDN2" s="28"/>
      <c r="JDO2" s="28"/>
      <c r="JDP2" s="28"/>
      <c r="JDQ2" s="28"/>
      <c r="JDR2" s="28"/>
      <c r="JDS2" s="28"/>
      <c r="JDT2" s="28"/>
      <c r="JDU2" s="28"/>
      <c r="JDV2" s="28"/>
      <c r="JDW2" s="28"/>
      <c r="JDX2" s="28"/>
      <c r="JDY2" s="28"/>
      <c r="JDZ2" s="28"/>
      <c r="JEA2" s="28"/>
      <c r="JEB2" s="28"/>
      <c r="JEC2" s="28"/>
      <c r="JED2" s="28"/>
      <c r="JEE2" s="28"/>
      <c r="JEF2" s="28"/>
      <c r="JEG2" s="28"/>
      <c r="JEH2" s="28"/>
      <c r="JEI2" s="28"/>
      <c r="JEJ2" s="28"/>
      <c r="JEK2" s="28"/>
      <c r="JEL2" s="28"/>
      <c r="JEM2" s="28"/>
      <c r="JEN2" s="28"/>
      <c r="JEO2" s="28"/>
      <c r="JEP2" s="28"/>
      <c r="JEQ2" s="28"/>
      <c r="JER2" s="28"/>
      <c r="JES2" s="28"/>
      <c r="JET2" s="28"/>
      <c r="JEU2" s="28"/>
      <c r="JEV2" s="28"/>
      <c r="JEW2" s="28"/>
      <c r="JEX2" s="28"/>
      <c r="JEY2" s="28"/>
      <c r="JEZ2" s="28"/>
      <c r="JFA2" s="28"/>
      <c r="JFB2" s="28"/>
      <c r="JFC2" s="28"/>
      <c r="JFD2" s="28"/>
      <c r="JFE2" s="28"/>
      <c r="JFF2" s="28"/>
      <c r="JFG2" s="28"/>
      <c r="JFH2" s="28"/>
      <c r="JFI2" s="28"/>
      <c r="JFJ2" s="28"/>
      <c r="JFK2" s="28"/>
      <c r="JFL2" s="28"/>
      <c r="JFM2" s="28"/>
      <c r="JFN2" s="28"/>
      <c r="JFO2" s="28"/>
      <c r="JFP2" s="28"/>
      <c r="JFQ2" s="28"/>
      <c r="JFR2" s="28"/>
      <c r="JFS2" s="28"/>
      <c r="JFT2" s="28"/>
      <c r="JFU2" s="28"/>
      <c r="JFV2" s="28"/>
      <c r="JFW2" s="28"/>
      <c r="JFX2" s="28"/>
      <c r="JFY2" s="28"/>
      <c r="JFZ2" s="28"/>
      <c r="JGA2" s="28"/>
      <c r="JGB2" s="28"/>
      <c r="JGC2" s="28"/>
      <c r="JGD2" s="28"/>
      <c r="JGE2" s="28"/>
      <c r="JGF2" s="28"/>
      <c r="JGG2" s="28"/>
      <c r="JGH2" s="28"/>
      <c r="JGI2" s="28"/>
      <c r="JGJ2" s="28"/>
      <c r="JGK2" s="28"/>
      <c r="JGL2" s="28"/>
      <c r="JGM2" s="28"/>
      <c r="JGN2" s="28"/>
      <c r="JGO2" s="28"/>
      <c r="JGP2" s="28"/>
      <c r="JGQ2" s="28"/>
      <c r="JGR2" s="28"/>
      <c r="JGS2" s="28"/>
      <c r="JGT2" s="28"/>
      <c r="JGU2" s="28"/>
      <c r="JGV2" s="28"/>
      <c r="JGW2" s="28"/>
      <c r="JGX2" s="28"/>
      <c r="JGY2" s="28"/>
      <c r="JGZ2" s="28"/>
      <c r="JHA2" s="28"/>
      <c r="JHB2" s="28"/>
      <c r="JHC2" s="28"/>
      <c r="JHD2" s="28"/>
      <c r="JHE2" s="28"/>
      <c r="JHF2" s="28"/>
      <c r="JHG2" s="28"/>
      <c r="JHH2" s="28"/>
      <c r="JHI2" s="28"/>
      <c r="JHJ2" s="28"/>
      <c r="JHK2" s="28"/>
      <c r="JHL2" s="28"/>
      <c r="JHM2" s="28"/>
      <c r="JHN2" s="28"/>
      <c r="JHO2" s="28"/>
      <c r="JHP2" s="28"/>
      <c r="JHQ2" s="28"/>
      <c r="JHR2" s="28"/>
      <c r="JHS2" s="28"/>
      <c r="JHT2" s="28"/>
      <c r="JHU2" s="28"/>
      <c r="JHV2" s="28"/>
      <c r="JHW2" s="28"/>
      <c r="JHX2" s="28"/>
      <c r="JHY2" s="28"/>
      <c r="JHZ2" s="28"/>
      <c r="JIA2" s="28"/>
      <c r="JIB2" s="28"/>
      <c r="JIC2" s="28"/>
      <c r="JID2" s="28"/>
      <c r="JIE2" s="28"/>
      <c r="JIF2" s="28"/>
      <c r="JIG2" s="28"/>
      <c r="JIH2" s="28"/>
      <c r="JII2" s="28"/>
      <c r="JIJ2" s="28"/>
      <c r="JIK2" s="28"/>
      <c r="JIL2" s="28"/>
      <c r="JIM2" s="28"/>
      <c r="JIN2" s="28"/>
      <c r="JIO2" s="28"/>
      <c r="JIP2" s="28"/>
      <c r="JIQ2" s="28"/>
      <c r="JIR2" s="28"/>
      <c r="JIS2" s="28"/>
      <c r="JIT2" s="28"/>
      <c r="JIU2" s="28"/>
      <c r="JIV2" s="28"/>
      <c r="JIW2" s="28"/>
      <c r="JIX2" s="28"/>
      <c r="JIY2" s="28"/>
      <c r="JIZ2" s="28"/>
      <c r="JJA2" s="28"/>
      <c r="JJB2" s="28"/>
      <c r="JJC2" s="28"/>
      <c r="JJD2" s="28"/>
      <c r="JJE2" s="28"/>
      <c r="JJF2" s="28"/>
      <c r="JJG2" s="28"/>
      <c r="JJH2" s="28"/>
      <c r="JJI2" s="28"/>
      <c r="JJJ2" s="28"/>
      <c r="JJK2" s="28"/>
      <c r="JJL2" s="28"/>
      <c r="JJM2" s="28"/>
      <c r="JJN2" s="28"/>
      <c r="JJO2" s="28"/>
      <c r="JJP2" s="28"/>
      <c r="JJQ2" s="28"/>
      <c r="JJR2" s="28"/>
      <c r="JJS2" s="28"/>
      <c r="JJT2" s="28"/>
      <c r="JJU2" s="28"/>
      <c r="JJV2" s="28"/>
      <c r="JJW2" s="28"/>
      <c r="JJX2" s="28"/>
      <c r="JJY2" s="28"/>
      <c r="JJZ2" s="28"/>
      <c r="JKA2" s="28"/>
      <c r="JKB2" s="28"/>
      <c r="JKC2" s="28"/>
      <c r="JKD2" s="28"/>
      <c r="JKE2" s="28"/>
      <c r="JKF2" s="28"/>
      <c r="JKG2" s="28"/>
      <c r="JKH2" s="28"/>
      <c r="JKI2" s="28"/>
      <c r="JKJ2" s="28"/>
      <c r="JKK2" s="28"/>
      <c r="JKL2" s="28"/>
      <c r="JKM2" s="28"/>
      <c r="JKN2" s="28"/>
      <c r="JKO2" s="28"/>
      <c r="JKP2" s="28"/>
      <c r="JKQ2" s="28"/>
      <c r="JKR2" s="28"/>
      <c r="JKS2" s="28"/>
      <c r="JKT2" s="28"/>
      <c r="JKU2" s="28"/>
      <c r="JKV2" s="28"/>
      <c r="JKW2" s="28"/>
      <c r="JKX2" s="28"/>
      <c r="JKY2" s="28"/>
      <c r="JKZ2" s="28"/>
      <c r="JLA2" s="28"/>
      <c r="JLB2" s="28"/>
      <c r="JLC2" s="28"/>
      <c r="JLD2" s="28"/>
      <c r="JLE2" s="28"/>
      <c r="JLF2" s="28"/>
      <c r="JLG2" s="28"/>
      <c r="JLH2" s="28"/>
      <c r="JLI2" s="28"/>
      <c r="JLJ2" s="28"/>
      <c r="JLK2" s="28"/>
      <c r="JLL2" s="28"/>
      <c r="JLM2" s="28"/>
      <c r="JLN2" s="28"/>
      <c r="JLO2" s="28"/>
      <c r="JLP2" s="28"/>
      <c r="JLQ2" s="28"/>
      <c r="JLR2" s="28"/>
      <c r="JLS2" s="28"/>
      <c r="JLT2" s="28"/>
      <c r="JLU2" s="28"/>
      <c r="JLV2" s="28"/>
      <c r="JLW2" s="28"/>
      <c r="JLX2" s="28"/>
      <c r="JLY2" s="28"/>
      <c r="JLZ2" s="28"/>
      <c r="JMA2" s="28"/>
      <c r="JMB2" s="28"/>
      <c r="JMC2" s="28"/>
      <c r="JMD2" s="28"/>
      <c r="JME2" s="28"/>
      <c r="JMF2" s="28"/>
      <c r="JMG2" s="28"/>
      <c r="JMH2" s="28"/>
      <c r="JMI2" s="28"/>
      <c r="JMJ2" s="28"/>
      <c r="JMK2" s="28"/>
      <c r="JML2" s="28"/>
      <c r="JMM2" s="28"/>
      <c r="JMN2" s="28"/>
      <c r="JMO2" s="28"/>
      <c r="JMP2" s="28"/>
      <c r="JMQ2" s="28"/>
      <c r="JMR2" s="28"/>
      <c r="JMS2" s="28"/>
      <c r="JMT2" s="28"/>
      <c r="JMU2" s="28"/>
      <c r="JMV2" s="28"/>
      <c r="JMW2" s="28"/>
      <c r="JMX2" s="28"/>
      <c r="JMY2" s="28"/>
      <c r="JMZ2" s="28"/>
      <c r="JNA2" s="28"/>
      <c r="JNB2" s="28"/>
      <c r="JNC2" s="28"/>
      <c r="JND2" s="28"/>
      <c r="JNE2" s="28"/>
      <c r="JNF2" s="28"/>
      <c r="JNG2" s="28"/>
      <c r="JNH2" s="28"/>
      <c r="JNI2" s="28"/>
      <c r="JNJ2" s="28"/>
      <c r="JNK2" s="28"/>
      <c r="JNL2" s="28"/>
      <c r="JNM2" s="28"/>
      <c r="JNN2" s="28"/>
      <c r="JNO2" s="28"/>
      <c r="JNP2" s="28"/>
      <c r="JNQ2" s="28"/>
      <c r="JNR2" s="28"/>
      <c r="JNS2" s="28"/>
      <c r="JNT2" s="28"/>
      <c r="JNU2" s="28"/>
      <c r="JNV2" s="28"/>
      <c r="JNW2" s="28"/>
      <c r="JNX2" s="28"/>
      <c r="JNY2" s="28"/>
      <c r="JNZ2" s="28"/>
      <c r="JOA2" s="28"/>
      <c r="JOB2" s="28"/>
      <c r="JOC2" s="28"/>
      <c r="JOD2" s="28"/>
      <c r="JOE2" s="28"/>
      <c r="JOF2" s="28"/>
      <c r="JOG2" s="28"/>
      <c r="JOH2" s="28"/>
      <c r="JOI2" s="28"/>
      <c r="JOJ2" s="28"/>
      <c r="JOK2" s="28"/>
      <c r="JOL2" s="28"/>
      <c r="JOM2" s="28"/>
      <c r="JON2" s="28"/>
      <c r="JOO2" s="28"/>
      <c r="JOP2" s="28"/>
      <c r="JOQ2" s="28"/>
      <c r="JOR2" s="28"/>
      <c r="JOS2" s="28"/>
      <c r="JOT2" s="28"/>
      <c r="JOU2" s="28"/>
      <c r="JOV2" s="28"/>
      <c r="JOW2" s="28"/>
      <c r="JOX2" s="28"/>
      <c r="JOY2" s="28"/>
      <c r="JOZ2" s="28"/>
      <c r="JPA2" s="28"/>
      <c r="JPB2" s="28"/>
      <c r="JPC2" s="28"/>
      <c r="JPD2" s="28"/>
      <c r="JPE2" s="28"/>
      <c r="JPF2" s="28"/>
      <c r="JPG2" s="28"/>
      <c r="JPH2" s="28"/>
      <c r="JPI2" s="28"/>
      <c r="JPJ2" s="28"/>
      <c r="JPK2" s="28"/>
      <c r="JPL2" s="28"/>
      <c r="JPM2" s="28"/>
      <c r="JPN2" s="28"/>
      <c r="JPO2" s="28"/>
      <c r="JPP2" s="28"/>
      <c r="JPQ2" s="28"/>
      <c r="JPR2" s="28"/>
      <c r="JPS2" s="28"/>
      <c r="JPT2" s="28"/>
      <c r="JPU2" s="28"/>
      <c r="JPV2" s="28"/>
      <c r="JPW2" s="28"/>
      <c r="JPX2" s="28"/>
      <c r="JPY2" s="28"/>
      <c r="JPZ2" s="28"/>
      <c r="JQA2" s="28"/>
      <c r="JQB2" s="28"/>
      <c r="JQC2" s="28"/>
      <c r="JQD2" s="28"/>
      <c r="JQE2" s="28"/>
      <c r="JQF2" s="28"/>
      <c r="JQG2" s="28"/>
      <c r="JQH2" s="28"/>
      <c r="JQI2" s="28"/>
      <c r="JQJ2" s="28"/>
      <c r="JQK2" s="28"/>
      <c r="JQL2" s="28"/>
      <c r="JQM2" s="28"/>
      <c r="JQN2" s="28"/>
      <c r="JQO2" s="28"/>
      <c r="JQP2" s="28"/>
      <c r="JQQ2" s="28"/>
      <c r="JQR2" s="28"/>
      <c r="JQS2" s="28"/>
      <c r="JQT2" s="28"/>
      <c r="JQU2" s="28"/>
      <c r="JQV2" s="28"/>
      <c r="JQW2" s="28"/>
      <c r="JQX2" s="28"/>
      <c r="JQY2" s="28"/>
      <c r="JQZ2" s="28"/>
      <c r="JRA2" s="28"/>
      <c r="JRB2" s="28"/>
      <c r="JRC2" s="28"/>
      <c r="JRD2" s="28"/>
      <c r="JRE2" s="28"/>
      <c r="JRF2" s="28"/>
      <c r="JRG2" s="28"/>
      <c r="JRH2" s="28"/>
      <c r="JRI2" s="28"/>
      <c r="JRJ2" s="28"/>
      <c r="JRK2" s="28"/>
      <c r="JRL2" s="28"/>
      <c r="JRM2" s="28"/>
      <c r="JRN2" s="28"/>
      <c r="JRO2" s="28"/>
      <c r="JRP2" s="28"/>
      <c r="JRQ2" s="28"/>
      <c r="JRR2" s="28"/>
      <c r="JRS2" s="28"/>
      <c r="JRT2" s="28"/>
      <c r="JRU2" s="28"/>
      <c r="JRV2" s="28"/>
      <c r="JRW2" s="28"/>
      <c r="JRX2" s="28"/>
      <c r="JRY2" s="28"/>
      <c r="JRZ2" s="28"/>
      <c r="JSA2" s="28"/>
      <c r="JSB2" s="28"/>
      <c r="JSC2" s="28"/>
      <c r="JSD2" s="28"/>
      <c r="JSE2" s="28"/>
      <c r="JSF2" s="28"/>
      <c r="JSG2" s="28"/>
      <c r="JSH2" s="28"/>
      <c r="JSI2" s="28"/>
      <c r="JSJ2" s="28"/>
      <c r="JSK2" s="28"/>
      <c r="JSL2" s="28"/>
      <c r="JSM2" s="28"/>
      <c r="JSN2" s="28"/>
      <c r="JSO2" s="28"/>
      <c r="JSP2" s="28"/>
      <c r="JSQ2" s="28"/>
      <c r="JSR2" s="28"/>
      <c r="JSS2" s="28"/>
      <c r="JST2" s="28"/>
      <c r="JSU2" s="28"/>
      <c r="JSV2" s="28"/>
      <c r="JSW2" s="28"/>
      <c r="JSX2" s="28"/>
      <c r="JSY2" s="28"/>
      <c r="JSZ2" s="28"/>
      <c r="JTA2" s="28"/>
      <c r="JTB2" s="28"/>
      <c r="JTC2" s="28"/>
      <c r="JTD2" s="28"/>
      <c r="JTE2" s="28"/>
      <c r="JTF2" s="28"/>
      <c r="JTG2" s="28"/>
      <c r="JTH2" s="28"/>
      <c r="JTI2" s="28"/>
      <c r="JTJ2" s="28"/>
      <c r="JTK2" s="28"/>
      <c r="JTL2" s="28"/>
      <c r="JTM2" s="28"/>
      <c r="JTN2" s="28"/>
      <c r="JTO2" s="28"/>
      <c r="JTP2" s="28"/>
      <c r="JTQ2" s="28"/>
      <c r="JTR2" s="28"/>
      <c r="JTS2" s="28"/>
      <c r="JTT2" s="28"/>
      <c r="JTU2" s="28"/>
      <c r="JTV2" s="28"/>
      <c r="JTW2" s="28"/>
      <c r="JTX2" s="28"/>
      <c r="JTY2" s="28"/>
      <c r="JTZ2" s="28"/>
      <c r="JUA2" s="28"/>
      <c r="JUB2" s="28"/>
      <c r="JUC2" s="28"/>
      <c r="JUD2" s="28"/>
      <c r="JUE2" s="28"/>
      <c r="JUF2" s="28"/>
      <c r="JUG2" s="28"/>
      <c r="JUH2" s="28"/>
      <c r="JUI2" s="28"/>
      <c r="JUJ2" s="28"/>
      <c r="JUK2" s="28"/>
      <c r="JUL2" s="28"/>
      <c r="JUM2" s="28"/>
      <c r="JUN2" s="28"/>
      <c r="JUO2" s="28"/>
      <c r="JUP2" s="28"/>
      <c r="JUQ2" s="28"/>
      <c r="JUR2" s="28"/>
      <c r="JUS2" s="28"/>
      <c r="JUT2" s="28"/>
      <c r="JUU2" s="28"/>
      <c r="JUV2" s="28"/>
      <c r="JUW2" s="28"/>
      <c r="JUX2" s="28"/>
      <c r="JUY2" s="28"/>
      <c r="JUZ2" s="28"/>
      <c r="JVA2" s="28"/>
      <c r="JVB2" s="28"/>
      <c r="JVC2" s="28"/>
      <c r="JVD2" s="28"/>
      <c r="JVE2" s="28"/>
      <c r="JVF2" s="28"/>
      <c r="JVG2" s="28"/>
      <c r="JVH2" s="28"/>
      <c r="JVI2" s="28"/>
      <c r="JVJ2" s="28"/>
      <c r="JVK2" s="28"/>
      <c r="JVL2" s="28"/>
      <c r="JVM2" s="28"/>
      <c r="JVN2" s="28"/>
      <c r="JVO2" s="28"/>
      <c r="JVP2" s="28"/>
      <c r="JVQ2" s="28"/>
      <c r="JVR2" s="28"/>
      <c r="JVS2" s="28"/>
      <c r="JVT2" s="28"/>
      <c r="JVU2" s="28"/>
      <c r="JVV2" s="28"/>
      <c r="JVW2" s="28"/>
      <c r="JVX2" s="28"/>
      <c r="JVY2" s="28"/>
      <c r="JVZ2" s="28"/>
      <c r="JWA2" s="28"/>
      <c r="JWB2" s="28"/>
      <c r="JWC2" s="28"/>
      <c r="JWD2" s="28"/>
      <c r="JWE2" s="28"/>
      <c r="JWF2" s="28"/>
      <c r="JWG2" s="28"/>
      <c r="JWH2" s="28"/>
      <c r="JWI2" s="28"/>
      <c r="JWJ2" s="28"/>
      <c r="JWK2" s="28"/>
      <c r="JWL2" s="28"/>
      <c r="JWM2" s="28"/>
      <c r="JWN2" s="28"/>
      <c r="JWO2" s="28"/>
      <c r="JWP2" s="28"/>
      <c r="JWQ2" s="28"/>
      <c r="JWR2" s="28"/>
      <c r="JWS2" s="28"/>
      <c r="JWT2" s="28"/>
      <c r="JWU2" s="28"/>
      <c r="JWV2" s="28"/>
      <c r="JWW2" s="28"/>
      <c r="JWX2" s="28"/>
      <c r="JWY2" s="28"/>
      <c r="JWZ2" s="28"/>
      <c r="JXA2" s="28"/>
      <c r="JXB2" s="28"/>
      <c r="JXC2" s="28"/>
      <c r="JXD2" s="28"/>
      <c r="JXE2" s="28"/>
      <c r="JXF2" s="28"/>
      <c r="JXG2" s="28"/>
      <c r="JXH2" s="28"/>
      <c r="JXI2" s="28"/>
      <c r="JXJ2" s="28"/>
      <c r="JXK2" s="28"/>
      <c r="JXL2" s="28"/>
      <c r="JXM2" s="28"/>
      <c r="JXN2" s="28"/>
      <c r="JXO2" s="28"/>
      <c r="JXP2" s="28"/>
      <c r="JXQ2" s="28"/>
      <c r="JXR2" s="28"/>
      <c r="JXS2" s="28"/>
      <c r="JXT2" s="28"/>
      <c r="JXU2" s="28"/>
      <c r="JXV2" s="28"/>
      <c r="JXW2" s="28"/>
      <c r="JXX2" s="28"/>
      <c r="JXY2" s="28"/>
      <c r="JXZ2" s="28"/>
      <c r="JYA2" s="28"/>
      <c r="JYB2" s="28"/>
      <c r="JYC2" s="28"/>
      <c r="JYD2" s="28"/>
      <c r="JYE2" s="28"/>
      <c r="JYF2" s="28"/>
      <c r="JYG2" s="28"/>
      <c r="JYH2" s="28"/>
      <c r="JYI2" s="28"/>
      <c r="JYJ2" s="28"/>
      <c r="JYK2" s="28"/>
      <c r="JYL2" s="28"/>
      <c r="JYM2" s="28"/>
      <c r="JYN2" s="28"/>
      <c r="JYO2" s="28"/>
      <c r="JYP2" s="28"/>
      <c r="JYQ2" s="28"/>
      <c r="JYR2" s="28"/>
      <c r="JYS2" s="28"/>
      <c r="JYT2" s="28"/>
      <c r="JYU2" s="28"/>
      <c r="JYV2" s="28"/>
      <c r="JYW2" s="28"/>
      <c r="JYX2" s="28"/>
      <c r="JYY2" s="28"/>
      <c r="JYZ2" s="28"/>
      <c r="JZA2" s="28"/>
      <c r="JZB2" s="28"/>
      <c r="JZC2" s="28"/>
      <c r="JZD2" s="28"/>
      <c r="JZE2" s="28"/>
      <c r="JZF2" s="28"/>
      <c r="JZG2" s="28"/>
      <c r="JZH2" s="28"/>
      <c r="JZI2" s="28"/>
      <c r="JZJ2" s="28"/>
      <c r="JZK2" s="28"/>
      <c r="JZL2" s="28"/>
      <c r="JZM2" s="28"/>
      <c r="JZN2" s="28"/>
      <c r="JZO2" s="28"/>
      <c r="JZP2" s="28"/>
      <c r="JZQ2" s="28"/>
      <c r="JZR2" s="28"/>
      <c r="JZS2" s="28"/>
      <c r="JZT2" s="28"/>
      <c r="JZU2" s="28"/>
      <c r="JZV2" s="28"/>
      <c r="JZW2" s="28"/>
      <c r="JZX2" s="28"/>
      <c r="JZY2" s="28"/>
      <c r="JZZ2" s="28"/>
      <c r="KAA2" s="28"/>
      <c r="KAB2" s="28"/>
      <c r="KAC2" s="28"/>
      <c r="KAD2" s="28"/>
      <c r="KAE2" s="28"/>
      <c r="KAF2" s="28"/>
      <c r="KAG2" s="28"/>
      <c r="KAH2" s="28"/>
      <c r="KAI2" s="28"/>
      <c r="KAJ2" s="28"/>
      <c r="KAK2" s="28"/>
      <c r="KAL2" s="28"/>
      <c r="KAM2" s="28"/>
      <c r="KAN2" s="28"/>
      <c r="KAO2" s="28"/>
      <c r="KAP2" s="28"/>
      <c r="KAQ2" s="28"/>
      <c r="KAR2" s="28"/>
      <c r="KAS2" s="28"/>
      <c r="KAT2" s="28"/>
      <c r="KAU2" s="28"/>
      <c r="KAV2" s="28"/>
      <c r="KAW2" s="28"/>
      <c r="KAX2" s="28"/>
      <c r="KAY2" s="28"/>
      <c r="KAZ2" s="28"/>
      <c r="KBA2" s="28"/>
      <c r="KBB2" s="28"/>
      <c r="KBC2" s="28"/>
      <c r="KBD2" s="28"/>
      <c r="KBE2" s="28"/>
      <c r="KBF2" s="28"/>
      <c r="KBG2" s="28"/>
      <c r="KBH2" s="28"/>
      <c r="KBI2" s="28"/>
      <c r="KBJ2" s="28"/>
      <c r="KBK2" s="28"/>
      <c r="KBL2" s="28"/>
      <c r="KBM2" s="28"/>
      <c r="KBN2" s="28"/>
      <c r="KBO2" s="28"/>
      <c r="KBP2" s="28"/>
      <c r="KBQ2" s="28"/>
      <c r="KBR2" s="28"/>
      <c r="KBS2" s="28"/>
      <c r="KBT2" s="28"/>
      <c r="KBU2" s="28"/>
      <c r="KBV2" s="28"/>
      <c r="KBW2" s="28"/>
      <c r="KBX2" s="28"/>
      <c r="KBY2" s="28"/>
      <c r="KBZ2" s="28"/>
      <c r="KCA2" s="28"/>
      <c r="KCB2" s="28"/>
      <c r="KCC2" s="28"/>
      <c r="KCD2" s="28"/>
      <c r="KCE2" s="28"/>
      <c r="KCF2" s="28"/>
      <c r="KCG2" s="28"/>
      <c r="KCH2" s="28"/>
      <c r="KCI2" s="28"/>
      <c r="KCJ2" s="28"/>
      <c r="KCK2" s="28"/>
      <c r="KCL2" s="28"/>
      <c r="KCM2" s="28"/>
      <c r="KCN2" s="28"/>
      <c r="KCO2" s="28"/>
      <c r="KCP2" s="28"/>
      <c r="KCQ2" s="28"/>
      <c r="KCR2" s="28"/>
      <c r="KCS2" s="28"/>
      <c r="KCT2" s="28"/>
      <c r="KCU2" s="28"/>
      <c r="KCV2" s="28"/>
      <c r="KCW2" s="28"/>
      <c r="KCX2" s="28"/>
      <c r="KCY2" s="28"/>
      <c r="KCZ2" s="28"/>
      <c r="KDA2" s="28"/>
      <c r="KDB2" s="28"/>
      <c r="KDC2" s="28"/>
      <c r="KDD2" s="28"/>
      <c r="KDE2" s="28"/>
      <c r="KDF2" s="28"/>
      <c r="KDG2" s="28"/>
      <c r="KDH2" s="28"/>
      <c r="KDI2" s="28"/>
      <c r="KDJ2" s="28"/>
      <c r="KDK2" s="28"/>
      <c r="KDL2" s="28"/>
      <c r="KDM2" s="28"/>
      <c r="KDN2" s="28"/>
      <c r="KDO2" s="28"/>
      <c r="KDP2" s="28"/>
      <c r="KDQ2" s="28"/>
      <c r="KDR2" s="28"/>
      <c r="KDS2" s="28"/>
      <c r="KDT2" s="28"/>
      <c r="KDU2" s="28"/>
      <c r="KDV2" s="28"/>
      <c r="KDW2" s="28"/>
      <c r="KDX2" s="28"/>
      <c r="KDY2" s="28"/>
      <c r="KDZ2" s="28"/>
      <c r="KEA2" s="28"/>
      <c r="KEB2" s="28"/>
      <c r="KEC2" s="28"/>
      <c r="KED2" s="28"/>
      <c r="KEE2" s="28"/>
      <c r="KEF2" s="28"/>
      <c r="KEG2" s="28"/>
      <c r="KEH2" s="28"/>
      <c r="KEI2" s="28"/>
      <c r="KEJ2" s="28"/>
      <c r="KEK2" s="28"/>
      <c r="KEL2" s="28"/>
      <c r="KEM2" s="28"/>
      <c r="KEN2" s="28"/>
      <c r="KEO2" s="28"/>
      <c r="KEP2" s="28"/>
      <c r="KEQ2" s="28"/>
      <c r="KER2" s="28"/>
      <c r="KES2" s="28"/>
      <c r="KET2" s="28"/>
      <c r="KEU2" s="28"/>
      <c r="KEV2" s="28"/>
      <c r="KEW2" s="28"/>
      <c r="KEX2" s="28"/>
      <c r="KEY2" s="28"/>
      <c r="KEZ2" s="28"/>
      <c r="KFA2" s="28"/>
      <c r="KFB2" s="28"/>
      <c r="KFC2" s="28"/>
      <c r="KFD2" s="28"/>
      <c r="KFE2" s="28"/>
      <c r="KFF2" s="28"/>
      <c r="KFG2" s="28"/>
      <c r="KFH2" s="28"/>
      <c r="KFI2" s="28"/>
      <c r="KFJ2" s="28"/>
      <c r="KFK2" s="28"/>
      <c r="KFL2" s="28"/>
      <c r="KFM2" s="28"/>
      <c r="KFN2" s="28"/>
      <c r="KFO2" s="28"/>
      <c r="KFP2" s="28"/>
      <c r="KFQ2" s="28"/>
      <c r="KFR2" s="28"/>
      <c r="KFS2" s="28"/>
      <c r="KFT2" s="28"/>
      <c r="KFU2" s="28"/>
      <c r="KFV2" s="28"/>
      <c r="KFW2" s="28"/>
      <c r="KFX2" s="28"/>
      <c r="KFY2" s="28"/>
      <c r="KFZ2" s="28"/>
      <c r="KGA2" s="28"/>
      <c r="KGB2" s="28"/>
      <c r="KGC2" s="28"/>
      <c r="KGD2" s="28"/>
      <c r="KGE2" s="28"/>
      <c r="KGF2" s="28"/>
      <c r="KGG2" s="28"/>
      <c r="KGH2" s="28"/>
      <c r="KGI2" s="28"/>
      <c r="KGJ2" s="28"/>
      <c r="KGK2" s="28"/>
      <c r="KGL2" s="28"/>
      <c r="KGM2" s="28"/>
      <c r="KGN2" s="28"/>
      <c r="KGO2" s="28"/>
      <c r="KGP2" s="28"/>
      <c r="KGQ2" s="28"/>
      <c r="KGR2" s="28"/>
      <c r="KGS2" s="28"/>
      <c r="KGT2" s="28"/>
      <c r="KGU2" s="28"/>
      <c r="KGV2" s="28"/>
      <c r="KGW2" s="28"/>
      <c r="KGX2" s="28"/>
      <c r="KGY2" s="28"/>
      <c r="KGZ2" s="28"/>
      <c r="KHA2" s="28"/>
      <c r="KHB2" s="28"/>
      <c r="KHC2" s="28"/>
      <c r="KHD2" s="28"/>
      <c r="KHE2" s="28"/>
      <c r="KHF2" s="28"/>
      <c r="KHG2" s="28"/>
      <c r="KHH2" s="28"/>
      <c r="KHI2" s="28"/>
      <c r="KHJ2" s="28"/>
      <c r="KHK2" s="28"/>
      <c r="KHL2" s="28"/>
      <c r="KHM2" s="28"/>
      <c r="KHN2" s="28"/>
      <c r="KHO2" s="28"/>
      <c r="KHP2" s="28"/>
      <c r="KHQ2" s="28"/>
      <c r="KHR2" s="28"/>
      <c r="KHS2" s="28"/>
      <c r="KHT2" s="28"/>
      <c r="KHU2" s="28"/>
      <c r="KHV2" s="28"/>
      <c r="KHW2" s="28"/>
      <c r="KHX2" s="28"/>
      <c r="KHY2" s="28"/>
      <c r="KHZ2" s="28"/>
      <c r="KIA2" s="28"/>
      <c r="KIB2" s="28"/>
      <c r="KIC2" s="28"/>
      <c r="KID2" s="28"/>
      <c r="KIE2" s="28"/>
      <c r="KIF2" s="28"/>
      <c r="KIG2" s="28"/>
      <c r="KIH2" s="28"/>
      <c r="KII2" s="28"/>
      <c r="KIJ2" s="28"/>
      <c r="KIK2" s="28"/>
      <c r="KIL2" s="28"/>
      <c r="KIM2" s="28"/>
      <c r="KIN2" s="28"/>
      <c r="KIO2" s="28"/>
      <c r="KIP2" s="28"/>
      <c r="KIQ2" s="28"/>
      <c r="KIR2" s="28"/>
      <c r="KIS2" s="28"/>
      <c r="KIT2" s="28"/>
      <c r="KIU2" s="28"/>
      <c r="KIV2" s="28"/>
      <c r="KIW2" s="28"/>
      <c r="KIX2" s="28"/>
      <c r="KIY2" s="28"/>
      <c r="KIZ2" s="28"/>
      <c r="KJA2" s="28"/>
      <c r="KJB2" s="28"/>
      <c r="KJC2" s="28"/>
      <c r="KJD2" s="28"/>
      <c r="KJE2" s="28"/>
      <c r="KJF2" s="28"/>
      <c r="KJG2" s="28"/>
      <c r="KJH2" s="28"/>
      <c r="KJI2" s="28"/>
      <c r="KJJ2" s="28"/>
      <c r="KJK2" s="28"/>
      <c r="KJL2" s="28"/>
      <c r="KJM2" s="28"/>
      <c r="KJN2" s="28"/>
      <c r="KJO2" s="28"/>
      <c r="KJP2" s="28"/>
      <c r="KJQ2" s="28"/>
      <c r="KJR2" s="28"/>
      <c r="KJS2" s="28"/>
      <c r="KJT2" s="28"/>
      <c r="KJU2" s="28"/>
      <c r="KJV2" s="28"/>
      <c r="KJW2" s="28"/>
      <c r="KJX2" s="28"/>
      <c r="KJY2" s="28"/>
      <c r="KJZ2" s="28"/>
      <c r="KKA2" s="28"/>
      <c r="KKB2" s="28"/>
      <c r="KKC2" s="28"/>
      <c r="KKD2" s="28"/>
      <c r="KKE2" s="28"/>
      <c r="KKF2" s="28"/>
      <c r="KKG2" s="28"/>
      <c r="KKH2" s="28"/>
      <c r="KKI2" s="28"/>
      <c r="KKJ2" s="28"/>
      <c r="KKK2" s="28"/>
      <c r="KKL2" s="28"/>
      <c r="KKM2" s="28"/>
      <c r="KKN2" s="28"/>
      <c r="KKO2" s="28"/>
      <c r="KKP2" s="28"/>
      <c r="KKQ2" s="28"/>
      <c r="KKR2" s="28"/>
      <c r="KKS2" s="28"/>
      <c r="KKT2" s="28"/>
      <c r="KKU2" s="28"/>
      <c r="KKV2" s="28"/>
      <c r="KKW2" s="28"/>
      <c r="KKX2" s="28"/>
      <c r="KKY2" s="28"/>
      <c r="KKZ2" s="28"/>
      <c r="KLA2" s="28"/>
      <c r="KLB2" s="28"/>
      <c r="KLC2" s="28"/>
      <c r="KLD2" s="28"/>
      <c r="KLE2" s="28"/>
      <c r="KLF2" s="28"/>
      <c r="KLG2" s="28"/>
      <c r="KLH2" s="28"/>
      <c r="KLI2" s="28"/>
      <c r="KLJ2" s="28"/>
      <c r="KLK2" s="28"/>
      <c r="KLL2" s="28"/>
      <c r="KLM2" s="28"/>
      <c r="KLN2" s="28"/>
      <c r="KLO2" s="28"/>
      <c r="KLP2" s="28"/>
      <c r="KLQ2" s="28"/>
      <c r="KLR2" s="28"/>
      <c r="KLS2" s="28"/>
      <c r="KLT2" s="28"/>
      <c r="KLU2" s="28"/>
      <c r="KLV2" s="28"/>
      <c r="KLW2" s="28"/>
      <c r="KLX2" s="28"/>
      <c r="KLY2" s="28"/>
      <c r="KLZ2" s="28"/>
      <c r="KMA2" s="28"/>
      <c r="KMB2" s="28"/>
      <c r="KMC2" s="28"/>
      <c r="KMD2" s="28"/>
      <c r="KME2" s="28"/>
      <c r="KMF2" s="28"/>
      <c r="KMG2" s="28"/>
      <c r="KMH2" s="28"/>
      <c r="KMI2" s="28"/>
      <c r="KMJ2" s="28"/>
      <c r="KMK2" s="28"/>
      <c r="KML2" s="28"/>
      <c r="KMM2" s="28"/>
      <c r="KMN2" s="28"/>
      <c r="KMO2" s="28"/>
      <c r="KMP2" s="28"/>
      <c r="KMQ2" s="28"/>
      <c r="KMR2" s="28"/>
      <c r="KMS2" s="28"/>
      <c r="KMT2" s="28"/>
      <c r="KMU2" s="28"/>
      <c r="KMV2" s="28"/>
      <c r="KMW2" s="28"/>
      <c r="KMX2" s="28"/>
      <c r="KMY2" s="28"/>
      <c r="KMZ2" s="28"/>
      <c r="KNA2" s="28"/>
      <c r="KNB2" s="28"/>
      <c r="KNC2" s="28"/>
      <c r="KND2" s="28"/>
      <c r="KNE2" s="28"/>
      <c r="KNF2" s="28"/>
      <c r="KNG2" s="28"/>
      <c r="KNH2" s="28"/>
      <c r="KNI2" s="28"/>
      <c r="KNJ2" s="28"/>
      <c r="KNK2" s="28"/>
      <c r="KNL2" s="28"/>
      <c r="KNM2" s="28"/>
      <c r="KNN2" s="28"/>
      <c r="KNO2" s="28"/>
      <c r="KNP2" s="28"/>
      <c r="KNQ2" s="28"/>
      <c r="KNR2" s="28"/>
      <c r="KNS2" s="28"/>
      <c r="KNT2" s="28"/>
      <c r="KNU2" s="28"/>
      <c r="KNV2" s="28"/>
      <c r="KNW2" s="28"/>
      <c r="KNX2" s="28"/>
      <c r="KNY2" s="28"/>
      <c r="KNZ2" s="28"/>
      <c r="KOA2" s="28"/>
      <c r="KOB2" s="28"/>
      <c r="KOC2" s="28"/>
      <c r="KOD2" s="28"/>
      <c r="KOE2" s="28"/>
      <c r="KOF2" s="28"/>
      <c r="KOG2" s="28"/>
      <c r="KOH2" s="28"/>
      <c r="KOI2" s="28"/>
      <c r="KOJ2" s="28"/>
      <c r="KOK2" s="28"/>
      <c r="KOL2" s="28"/>
      <c r="KOM2" s="28"/>
      <c r="KON2" s="28"/>
      <c r="KOO2" s="28"/>
      <c r="KOP2" s="28"/>
      <c r="KOQ2" s="28"/>
      <c r="KOR2" s="28"/>
      <c r="KOS2" s="28"/>
      <c r="KOT2" s="28"/>
      <c r="KOU2" s="28"/>
      <c r="KOV2" s="28"/>
      <c r="KOW2" s="28"/>
      <c r="KOX2" s="28"/>
      <c r="KOY2" s="28"/>
      <c r="KOZ2" s="28"/>
      <c r="KPA2" s="28"/>
      <c r="KPB2" s="28"/>
      <c r="KPC2" s="28"/>
      <c r="KPD2" s="28"/>
      <c r="KPE2" s="28"/>
      <c r="KPF2" s="28"/>
      <c r="KPG2" s="28"/>
      <c r="KPH2" s="28"/>
      <c r="KPI2" s="28"/>
      <c r="KPJ2" s="28"/>
      <c r="KPK2" s="28"/>
      <c r="KPL2" s="28"/>
      <c r="KPM2" s="28"/>
      <c r="KPN2" s="28"/>
      <c r="KPO2" s="28"/>
      <c r="KPP2" s="28"/>
      <c r="KPQ2" s="28"/>
      <c r="KPR2" s="28"/>
      <c r="KPS2" s="28"/>
      <c r="KPT2" s="28"/>
      <c r="KPU2" s="28"/>
      <c r="KPV2" s="28"/>
      <c r="KPW2" s="28"/>
      <c r="KPX2" s="28"/>
      <c r="KPY2" s="28"/>
      <c r="KPZ2" s="28"/>
      <c r="KQA2" s="28"/>
      <c r="KQB2" s="28"/>
      <c r="KQC2" s="28"/>
      <c r="KQD2" s="28"/>
      <c r="KQE2" s="28"/>
      <c r="KQF2" s="28"/>
      <c r="KQG2" s="28"/>
      <c r="KQH2" s="28"/>
      <c r="KQI2" s="28"/>
      <c r="KQJ2" s="28"/>
      <c r="KQK2" s="28"/>
      <c r="KQL2" s="28"/>
      <c r="KQM2" s="28"/>
      <c r="KQN2" s="28"/>
      <c r="KQO2" s="28"/>
      <c r="KQP2" s="28"/>
      <c r="KQQ2" s="28"/>
      <c r="KQR2" s="28"/>
      <c r="KQS2" s="28"/>
      <c r="KQT2" s="28"/>
      <c r="KQU2" s="28"/>
      <c r="KQV2" s="28"/>
      <c r="KQW2" s="28"/>
      <c r="KQX2" s="28"/>
      <c r="KQY2" s="28"/>
      <c r="KQZ2" s="28"/>
      <c r="KRA2" s="28"/>
      <c r="KRB2" s="28"/>
      <c r="KRC2" s="28"/>
      <c r="KRD2" s="28"/>
      <c r="KRE2" s="28"/>
      <c r="KRF2" s="28"/>
      <c r="KRG2" s="28"/>
      <c r="KRH2" s="28"/>
      <c r="KRI2" s="28"/>
      <c r="KRJ2" s="28"/>
      <c r="KRK2" s="28"/>
      <c r="KRL2" s="28"/>
      <c r="KRM2" s="28"/>
      <c r="KRN2" s="28"/>
      <c r="KRO2" s="28"/>
      <c r="KRP2" s="28"/>
      <c r="KRQ2" s="28"/>
      <c r="KRR2" s="28"/>
      <c r="KRS2" s="28"/>
      <c r="KRT2" s="28"/>
      <c r="KRU2" s="28"/>
      <c r="KRV2" s="28"/>
      <c r="KRW2" s="28"/>
      <c r="KRX2" s="28"/>
      <c r="KRY2" s="28"/>
      <c r="KRZ2" s="28"/>
      <c r="KSA2" s="28"/>
      <c r="KSB2" s="28"/>
      <c r="KSC2" s="28"/>
      <c r="KSD2" s="28"/>
      <c r="KSE2" s="28"/>
      <c r="KSF2" s="28"/>
      <c r="KSG2" s="28"/>
      <c r="KSH2" s="28"/>
      <c r="KSI2" s="28"/>
      <c r="KSJ2" s="28"/>
      <c r="KSK2" s="28"/>
      <c r="KSL2" s="28"/>
      <c r="KSM2" s="28"/>
      <c r="KSN2" s="28"/>
      <c r="KSO2" s="28"/>
      <c r="KSP2" s="28"/>
      <c r="KSQ2" s="28"/>
      <c r="KSR2" s="28"/>
      <c r="KSS2" s="28"/>
      <c r="KST2" s="28"/>
      <c r="KSU2" s="28"/>
      <c r="KSV2" s="28"/>
      <c r="KSW2" s="28"/>
      <c r="KSX2" s="28"/>
      <c r="KSY2" s="28"/>
      <c r="KSZ2" s="28"/>
      <c r="KTA2" s="28"/>
      <c r="KTB2" s="28"/>
      <c r="KTC2" s="28"/>
      <c r="KTD2" s="28"/>
      <c r="KTE2" s="28"/>
      <c r="KTF2" s="28"/>
      <c r="KTG2" s="28"/>
      <c r="KTH2" s="28"/>
      <c r="KTI2" s="28"/>
      <c r="KTJ2" s="28"/>
      <c r="KTK2" s="28"/>
      <c r="KTL2" s="28"/>
      <c r="KTM2" s="28"/>
      <c r="KTN2" s="28"/>
      <c r="KTO2" s="28"/>
      <c r="KTP2" s="28"/>
      <c r="KTQ2" s="28"/>
      <c r="KTR2" s="28"/>
      <c r="KTS2" s="28"/>
      <c r="KTT2" s="28"/>
      <c r="KTU2" s="28"/>
      <c r="KTV2" s="28"/>
      <c r="KTW2" s="28"/>
      <c r="KTX2" s="28"/>
      <c r="KTY2" s="28"/>
      <c r="KTZ2" s="28"/>
      <c r="KUA2" s="28"/>
      <c r="KUB2" s="28"/>
      <c r="KUC2" s="28"/>
      <c r="KUD2" s="28"/>
      <c r="KUE2" s="28"/>
      <c r="KUF2" s="28"/>
      <c r="KUG2" s="28"/>
      <c r="KUH2" s="28"/>
      <c r="KUI2" s="28"/>
      <c r="KUJ2" s="28"/>
      <c r="KUK2" s="28"/>
      <c r="KUL2" s="28"/>
      <c r="KUM2" s="28"/>
      <c r="KUN2" s="28"/>
      <c r="KUO2" s="28"/>
      <c r="KUP2" s="28"/>
      <c r="KUQ2" s="28"/>
      <c r="KUR2" s="28"/>
      <c r="KUS2" s="28"/>
      <c r="KUT2" s="28"/>
      <c r="KUU2" s="28"/>
      <c r="KUV2" s="28"/>
      <c r="KUW2" s="28"/>
      <c r="KUX2" s="28"/>
      <c r="KUY2" s="28"/>
      <c r="KUZ2" s="28"/>
      <c r="KVA2" s="28"/>
      <c r="KVB2" s="28"/>
      <c r="KVC2" s="28"/>
      <c r="KVD2" s="28"/>
      <c r="KVE2" s="28"/>
      <c r="KVF2" s="28"/>
      <c r="KVG2" s="28"/>
      <c r="KVH2" s="28"/>
      <c r="KVI2" s="28"/>
      <c r="KVJ2" s="28"/>
      <c r="KVK2" s="28"/>
      <c r="KVL2" s="28"/>
      <c r="KVM2" s="28"/>
      <c r="KVN2" s="28"/>
      <c r="KVO2" s="28"/>
      <c r="KVP2" s="28"/>
      <c r="KVQ2" s="28"/>
      <c r="KVR2" s="28"/>
      <c r="KVS2" s="28"/>
      <c r="KVT2" s="28"/>
      <c r="KVU2" s="28"/>
      <c r="KVV2" s="28"/>
      <c r="KVW2" s="28"/>
      <c r="KVX2" s="28"/>
      <c r="KVY2" s="28"/>
      <c r="KVZ2" s="28"/>
      <c r="KWA2" s="28"/>
      <c r="KWB2" s="28"/>
      <c r="KWC2" s="28"/>
      <c r="KWD2" s="28"/>
      <c r="KWE2" s="28"/>
      <c r="KWF2" s="28"/>
      <c r="KWG2" s="28"/>
      <c r="KWH2" s="28"/>
      <c r="KWI2" s="28"/>
      <c r="KWJ2" s="28"/>
      <c r="KWK2" s="28"/>
      <c r="KWL2" s="28"/>
      <c r="KWM2" s="28"/>
      <c r="KWN2" s="28"/>
      <c r="KWO2" s="28"/>
      <c r="KWP2" s="28"/>
      <c r="KWQ2" s="28"/>
      <c r="KWR2" s="28"/>
      <c r="KWS2" s="28"/>
      <c r="KWT2" s="28"/>
      <c r="KWU2" s="28"/>
      <c r="KWV2" s="28"/>
      <c r="KWW2" s="28"/>
      <c r="KWX2" s="28"/>
      <c r="KWY2" s="28"/>
      <c r="KWZ2" s="28"/>
      <c r="KXA2" s="28"/>
      <c r="KXB2" s="28"/>
      <c r="KXC2" s="28"/>
      <c r="KXD2" s="28"/>
      <c r="KXE2" s="28"/>
      <c r="KXF2" s="28"/>
      <c r="KXG2" s="28"/>
      <c r="KXH2" s="28"/>
      <c r="KXI2" s="28"/>
      <c r="KXJ2" s="28"/>
      <c r="KXK2" s="28"/>
      <c r="KXL2" s="28"/>
      <c r="KXM2" s="28"/>
      <c r="KXN2" s="28"/>
      <c r="KXO2" s="28"/>
      <c r="KXP2" s="28"/>
      <c r="KXQ2" s="28"/>
      <c r="KXR2" s="28"/>
      <c r="KXS2" s="28"/>
      <c r="KXT2" s="28"/>
      <c r="KXU2" s="28"/>
      <c r="KXV2" s="28"/>
      <c r="KXW2" s="28"/>
      <c r="KXX2" s="28"/>
      <c r="KXY2" s="28"/>
      <c r="KXZ2" s="28"/>
      <c r="KYA2" s="28"/>
      <c r="KYB2" s="28"/>
      <c r="KYC2" s="28"/>
      <c r="KYD2" s="28"/>
      <c r="KYE2" s="28"/>
      <c r="KYF2" s="28"/>
      <c r="KYG2" s="28"/>
      <c r="KYH2" s="28"/>
      <c r="KYI2" s="28"/>
      <c r="KYJ2" s="28"/>
      <c r="KYK2" s="28"/>
      <c r="KYL2" s="28"/>
      <c r="KYM2" s="28"/>
      <c r="KYN2" s="28"/>
      <c r="KYO2" s="28"/>
      <c r="KYP2" s="28"/>
      <c r="KYQ2" s="28"/>
      <c r="KYR2" s="28"/>
      <c r="KYS2" s="28"/>
      <c r="KYT2" s="28"/>
      <c r="KYU2" s="28"/>
      <c r="KYV2" s="28"/>
      <c r="KYW2" s="28"/>
      <c r="KYX2" s="28"/>
      <c r="KYY2" s="28"/>
      <c r="KYZ2" s="28"/>
      <c r="KZA2" s="28"/>
      <c r="KZB2" s="28"/>
      <c r="KZC2" s="28"/>
      <c r="KZD2" s="28"/>
      <c r="KZE2" s="28"/>
      <c r="KZF2" s="28"/>
      <c r="KZG2" s="28"/>
      <c r="KZH2" s="28"/>
      <c r="KZI2" s="28"/>
      <c r="KZJ2" s="28"/>
      <c r="KZK2" s="28"/>
      <c r="KZL2" s="28"/>
      <c r="KZM2" s="28"/>
      <c r="KZN2" s="28"/>
      <c r="KZO2" s="28"/>
      <c r="KZP2" s="28"/>
      <c r="KZQ2" s="28"/>
      <c r="KZR2" s="28"/>
      <c r="KZS2" s="28"/>
      <c r="KZT2" s="28"/>
      <c r="KZU2" s="28"/>
      <c r="KZV2" s="28"/>
      <c r="KZW2" s="28"/>
      <c r="KZX2" s="28"/>
      <c r="KZY2" s="28"/>
      <c r="KZZ2" s="28"/>
      <c r="LAA2" s="28"/>
      <c r="LAB2" s="28"/>
      <c r="LAC2" s="28"/>
      <c r="LAD2" s="28"/>
      <c r="LAE2" s="28"/>
      <c r="LAF2" s="28"/>
      <c r="LAG2" s="28"/>
      <c r="LAH2" s="28"/>
      <c r="LAI2" s="28"/>
      <c r="LAJ2" s="28"/>
      <c r="LAK2" s="28"/>
      <c r="LAL2" s="28"/>
      <c r="LAM2" s="28"/>
      <c r="LAN2" s="28"/>
      <c r="LAO2" s="28"/>
      <c r="LAP2" s="28"/>
      <c r="LAQ2" s="28"/>
      <c r="LAR2" s="28"/>
      <c r="LAS2" s="28"/>
      <c r="LAT2" s="28"/>
      <c r="LAU2" s="28"/>
      <c r="LAV2" s="28"/>
      <c r="LAW2" s="28"/>
      <c r="LAX2" s="28"/>
      <c r="LAY2" s="28"/>
      <c r="LAZ2" s="28"/>
      <c r="LBA2" s="28"/>
      <c r="LBB2" s="28"/>
      <c r="LBC2" s="28"/>
      <c r="LBD2" s="28"/>
      <c r="LBE2" s="28"/>
      <c r="LBF2" s="28"/>
      <c r="LBG2" s="28"/>
      <c r="LBH2" s="28"/>
      <c r="LBI2" s="28"/>
      <c r="LBJ2" s="28"/>
      <c r="LBK2" s="28"/>
      <c r="LBL2" s="28"/>
      <c r="LBM2" s="28"/>
      <c r="LBN2" s="28"/>
      <c r="LBO2" s="28"/>
      <c r="LBP2" s="28"/>
      <c r="LBQ2" s="28"/>
      <c r="LBR2" s="28"/>
      <c r="LBS2" s="28"/>
      <c r="LBT2" s="28"/>
      <c r="LBU2" s="28"/>
      <c r="LBV2" s="28"/>
      <c r="LBW2" s="28"/>
      <c r="LBX2" s="28"/>
      <c r="LBY2" s="28"/>
      <c r="LBZ2" s="28"/>
      <c r="LCA2" s="28"/>
      <c r="LCB2" s="28"/>
      <c r="LCC2" s="28"/>
      <c r="LCD2" s="28"/>
      <c r="LCE2" s="28"/>
      <c r="LCF2" s="28"/>
      <c r="LCG2" s="28"/>
      <c r="LCH2" s="28"/>
      <c r="LCI2" s="28"/>
      <c r="LCJ2" s="28"/>
      <c r="LCK2" s="28"/>
      <c r="LCL2" s="28"/>
      <c r="LCM2" s="28"/>
      <c r="LCN2" s="28"/>
      <c r="LCO2" s="28"/>
      <c r="LCP2" s="28"/>
      <c r="LCQ2" s="28"/>
      <c r="LCR2" s="28"/>
      <c r="LCS2" s="28"/>
      <c r="LCT2" s="28"/>
      <c r="LCU2" s="28"/>
      <c r="LCV2" s="28"/>
      <c r="LCW2" s="28"/>
      <c r="LCX2" s="28"/>
      <c r="LCY2" s="28"/>
      <c r="LCZ2" s="28"/>
      <c r="LDA2" s="28"/>
      <c r="LDB2" s="28"/>
      <c r="LDC2" s="28"/>
      <c r="LDD2" s="28"/>
      <c r="LDE2" s="28"/>
      <c r="LDF2" s="28"/>
      <c r="LDG2" s="28"/>
      <c r="LDH2" s="28"/>
      <c r="LDI2" s="28"/>
      <c r="LDJ2" s="28"/>
      <c r="LDK2" s="28"/>
      <c r="LDL2" s="28"/>
      <c r="LDM2" s="28"/>
      <c r="LDN2" s="28"/>
      <c r="LDO2" s="28"/>
      <c r="LDP2" s="28"/>
      <c r="LDQ2" s="28"/>
      <c r="LDR2" s="28"/>
      <c r="LDS2" s="28"/>
      <c r="LDT2" s="28"/>
      <c r="LDU2" s="28"/>
      <c r="LDV2" s="28"/>
      <c r="LDW2" s="28"/>
      <c r="LDX2" s="28"/>
      <c r="LDY2" s="28"/>
      <c r="LDZ2" s="28"/>
      <c r="LEA2" s="28"/>
      <c r="LEB2" s="28"/>
      <c r="LEC2" s="28"/>
      <c r="LED2" s="28"/>
      <c r="LEE2" s="28"/>
      <c r="LEF2" s="28"/>
      <c r="LEG2" s="28"/>
      <c r="LEH2" s="28"/>
      <c r="LEI2" s="28"/>
      <c r="LEJ2" s="28"/>
      <c r="LEK2" s="28"/>
      <c r="LEL2" s="28"/>
      <c r="LEM2" s="28"/>
      <c r="LEN2" s="28"/>
      <c r="LEO2" s="28"/>
      <c r="LEP2" s="28"/>
      <c r="LEQ2" s="28"/>
      <c r="LER2" s="28"/>
      <c r="LES2" s="28"/>
      <c r="LET2" s="28"/>
      <c r="LEU2" s="28"/>
      <c r="LEV2" s="28"/>
      <c r="LEW2" s="28"/>
      <c r="LEX2" s="28"/>
      <c r="LEY2" s="28"/>
      <c r="LEZ2" s="28"/>
      <c r="LFA2" s="28"/>
      <c r="LFB2" s="28"/>
      <c r="LFC2" s="28"/>
      <c r="LFD2" s="28"/>
      <c r="LFE2" s="28"/>
      <c r="LFF2" s="28"/>
      <c r="LFG2" s="28"/>
      <c r="LFH2" s="28"/>
      <c r="LFI2" s="28"/>
      <c r="LFJ2" s="28"/>
      <c r="LFK2" s="28"/>
      <c r="LFL2" s="28"/>
      <c r="LFM2" s="28"/>
      <c r="LFN2" s="28"/>
      <c r="LFO2" s="28"/>
      <c r="LFP2" s="28"/>
      <c r="LFQ2" s="28"/>
      <c r="LFR2" s="28"/>
      <c r="LFS2" s="28"/>
      <c r="LFT2" s="28"/>
      <c r="LFU2" s="28"/>
      <c r="LFV2" s="28"/>
      <c r="LFW2" s="28"/>
      <c r="LFX2" s="28"/>
      <c r="LFY2" s="28"/>
      <c r="LFZ2" s="28"/>
      <c r="LGA2" s="28"/>
      <c r="LGB2" s="28"/>
      <c r="LGC2" s="28"/>
      <c r="LGD2" s="28"/>
      <c r="LGE2" s="28"/>
      <c r="LGF2" s="28"/>
      <c r="LGG2" s="28"/>
      <c r="LGH2" s="28"/>
      <c r="LGI2" s="28"/>
      <c r="LGJ2" s="28"/>
      <c r="LGK2" s="28"/>
      <c r="LGL2" s="28"/>
      <c r="LGM2" s="28"/>
      <c r="LGN2" s="28"/>
      <c r="LGO2" s="28"/>
      <c r="LGP2" s="28"/>
      <c r="LGQ2" s="28"/>
      <c r="LGR2" s="28"/>
      <c r="LGS2" s="28"/>
      <c r="LGT2" s="28"/>
      <c r="LGU2" s="28"/>
      <c r="LGV2" s="28"/>
      <c r="LGW2" s="28"/>
      <c r="LGX2" s="28"/>
      <c r="LGY2" s="28"/>
      <c r="LGZ2" s="28"/>
      <c r="LHA2" s="28"/>
      <c r="LHB2" s="28"/>
      <c r="LHC2" s="28"/>
      <c r="LHD2" s="28"/>
      <c r="LHE2" s="28"/>
      <c r="LHF2" s="28"/>
      <c r="LHG2" s="28"/>
      <c r="LHH2" s="28"/>
      <c r="LHI2" s="28"/>
      <c r="LHJ2" s="28"/>
      <c r="LHK2" s="28"/>
      <c r="LHL2" s="28"/>
      <c r="LHM2" s="28"/>
      <c r="LHN2" s="28"/>
      <c r="LHO2" s="28"/>
      <c r="LHP2" s="28"/>
      <c r="LHQ2" s="28"/>
      <c r="LHR2" s="28"/>
      <c r="LHS2" s="28"/>
      <c r="LHT2" s="28"/>
      <c r="LHU2" s="28"/>
      <c r="LHV2" s="28"/>
      <c r="LHW2" s="28"/>
      <c r="LHX2" s="28"/>
      <c r="LHY2" s="28"/>
      <c r="LHZ2" s="28"/>
      <c r="LIA2" s="28"/>
      <c r="LIB2" s="28"/>
      <c r="LIC2" s="28"/>
      <c r="LID2" s="28"/>
      <c r="LIE2" s="28"/>
      <c r="LIF2" s="28"/>
      <c r="LIG2" s="28"/>
      <c r="LIH2" s="28"/>
      <c r="LII2" s="28"/>
      <c r="LIJ2" s="28"/>
      <c r="LIK2" s="28"/>
      <c r="LIL2" s="28"/>
      <c r="LIM2" s="28"/>
      <c r="LIN2" s="28"/>
      <c r="LIO2" s="28"/>
      <c r="LIP2" s="28"/>
      <c r="LIQ2" s="28"/>
      <c r="LIR2" s="28"/>
      <c r="LIS2" s="28"/>
      <c r="LIT2" s="28"/>
      <c r="LIU2" s="28"/>
      <c r="LIV2" s="28"/>
      <c r="LIW2" s="28"/>
      <c r="LIX2" s="28"/>
      <c r="LIY2" s="28"/>
      <c r="LIZ2" s="28"/>
      <c r="LJA2" s="28"/>
      <c r="LJB2" s="28"/>
      <c r="LJC2" s="28"/>
      <c r="LJD2" s="28"/>
      <c r="LJE2" s="28"/>
      <c r="LJF2" s="28"/>
      <c r="LJG2" s="28"/>
      <c r="LJH2" s="28"/>
      <c r="LJI2" s="28"/>
      <c r="LJJ2" s="28"/>
      <c r="LJK2" s="28"/>
      <c r="LJL2" s="28"/>
      <c r="LJM2" s="28"/>
      <c r="LJN2" s="28"/>
      <c r="LJO2" s="28"/>
      <c r="LJP2" s="28"/>
      <c r="LJQ2" s="28"/>
      <c r="LJR2" s="28"/>
      <c r="LJS2" s="28"/>
      <c r="LJT2" s="28"/>
      <c r="LJU2" s="28"/>
      <c r="LJV2" s="28"/>
      <c r="LJW2" s="28"/>
      <c r="LJX2" s="28"/>
      <c r="LJY2" s="28"/>
      <c r="LJZ2" s="28"/>
      <c r="LKA2" s="28"/>
      <c r="LKB2" s="28"/>
      <c r="LKC2" s="28"/>
      <c r="LKD2" s="28"/>
      <c r="LKE2" s="28"/>
      <c r="LKF2" s="28"/>
      <c r="LKG2" s="28"/>
      <c r="LKH2" s="28"/>
      <c r="LKI2" s="28"/>
      <c r="LKJ2" s="28"/>
      <c r="LKK2" s="28"/>
      <c r="LKL2" s="28"/>
      <c r="LKM2" s="28"/>
      <c r="LKN2" s="28"/>
      <c r="LKO2" s="28"/>
      <c r="LKP2" s="28"/>
      <c r="LKQ2" s="28"/>
      <c r="LKR2" s="28"/>
      <c r="LKS2" s="28"/>
      <c r="LKT2" s="28"/>
      <c r="LKU2" s="28"/>
      <c r="LKV2" s="28"/>
      <c r="LKW2" s="28"/>
      <c r="LKX2" s="28"/>
      <c r="LKY2" s="28"/>
      <c r="LKZ2" s="28"/>
      <c r="LLA2" s="28"/>
      <c r="LLB2" s="28"/>
      <c r="LLC2" s="28"/>
      <c r="LLD2" s="28"/>
      <c r="LLE2" s="28"/>
      <c r="LLF2" s="28"/>
      <c r="LLG2" s="28"/>
      <c r="LLH2" s="28"/>
      <c r="LLI2" s="28"/>
      <c r="LLJ2" s="28"/>
      <c r="LLK2" s="28"/>
      <c r="LLL2" s="28"/>
      <c r="LLM2" s="28"/>
      <c r="LLN2" s="28"/>
      <c r="LLO2" s="28"/>
      <c r="LLP2" s="28"/>
      <c r="LLQ2" s="28"/>
      <c r="LLR2" s="28"/>
      <c r="LLS2" s="28"/>
      <c r="LLT2" s="28"/>
      <c r="LLU2" s="28"/>
      <c r="LLV2" s="28"/>
      <c r="LLW2" s="28"/>
      <c r="LLX2" s="28"/>
      <c r="LLY2" s="28"/>
      <c r="LLZ2" s="28"/>
      <c r="LMA2" s="28"/>
      <c r="LMB2" s="28"/>
      <c r="LMC2" s="28"/>
      <c r="LMD2" s="28"/>
      <c r="LME2" s="28"/>
      <c r="LMF2" s="28"/>
      <c r="LMG2" s="28"/>
      <c r="LMH2" s="28"/>
      <c r="LMI2" s="28"/>
      <c r="LMJ2" s="28"/>
      <c r="LMK2" s="28"/>
      <c r="LML2" s="28"/>
      <c r="LMM2" s="28"/>
      <c r="LMN2" s="28"/>
      <c r="LMO2" s="28"/>
      <c r="LMP2" s="28"/>
      <c r="LMQ2" s="28"/>
      <c r="LMR2" s="28"/>
      <c r="LMS2" s="28"/>
      <c r="LMT2" s="28"/>
      <c r="LMU2" s="28"/>
      <c r="LMV2" s="28"/>
      <c r="LMW2" s="28"/>
      <c r="LMX2" s="28"/>
      <c r="LMY2" s="28"/>
      <c r="LMZ2" s="28"/>
      <c r="LNA2" s="28"/>
      <c r="LNB2" s="28"/>
      <c r="LNC2" s="28"/>
      <c r="LND2" s="28"/>
      <c r="LNE2" s="28"/>
      <c r="LNF2" s="28"/>
      <c r="LNG2" s="28"/>
      <c r="LNH2" s="28"/>
      <c r="LNI2" s="28"/>
      <c r="LNJ2" s="28"/>
      <c r="LNK2" s="28"/>
      <c r="LNL2" s="28"/>
      <c r="LNM2" s="28"/>
      <c r="LNN2" s="28"/>
      <c r="LNO2" s="28"/>
      <c r="LNP2" s="28"/>
      <c r="LNQ2" s="28"/>
      <c r="LNR2" s="28"/>
      <c r="LNS2" s="28"/>
      <c r="LNT2" s="28"/>
      <c r="LNU2" s="28"/>
      <c r="LNV2" s="28"/>
      <c r="LNW2" s="28"/>
      <c r="LNX2" s="28"/>
      <c r="LNY2" s="28"/>
      <c r="LNZ2" s="28"/>
      <c r="LOA2" s="28"/>
      <c r="LOB2" s="28"/>
      <c r="LOC2" s="28"/>
      <c r="LOD2" s="28"/>
      <c r="LOE2" s="28"/>
      <c r="LOF2" s="28"/>
      <c r="LOG2" s="28"/>
      <c r="LOH2" s="28"/>
      <c r="LOI2" s="28"/>
      <c r="LOJ2" s="28"/>
      <c r="LOK2" s="28"/>
      <c r="LOL2" s="28"/>
      <c r="LOM2" s="28"/>
      <c r="LON2" s="28"/>
      <c r="LOO2" s="28"/>
      <c r="LOP2" s="28"/>
      <c r="LOQ2" s="28"/>
      <c r="LOR2" s="28"/>
      <c r="LOS2" s="28"/>
      <c r="LOT2" s="28"/>
      <c r="LOU2" s="28"/>
      <c r="LOV2" s="28"/>
      <c r="LOW2" s="28"/>
      <c r="LOX2" s="28"/>
      <c r="LOY2" s="28"/>
      <c r="LOZ2" s="28"/>
      <c r="LPA2" s="28"/>
      <c r="LPB2" s="28"/>
      <c r="LPC2" s="28"/>
      <c r="LPD2" s="28"/>
      <c r="LPE2" s="28"/>
      <c r="LPF2" s="28"/>
      <c r="LPG2" s="28"/>
      <c r="LPH2" s="28"/>
      <c r="LPI2" s="28"/>
      <c r="LPJ2" s="28"/>
      <c r="LPK2" s="28"/>
      <c r="LPL2" s="28"/>
      <c r="LPM2" s="28"/>
      <c r="LPN2" s="28"/>
      <c r="LPO2" s="28"/>
      <c r="LPP2" s="28"/>
      <c r="LPQ2" s="28"/>
      <c r="LPR2" s="28"/>
      <c r="LPS2" s="28"/>
      <c r="LPT2" s="28"/>
      <c r="LPU2" s="28"/>
      <c r="LPV2" s="28"/>
      <c r="LPW2" s="28"/>
      <c r="LPX2" s="28"/>
      <c r="LPY2" s="28"/>
      <c r="LPZ2" s="28"/>
      <c r="LQA2" s="28"/>
      <c r="LQB2" s="28"/>
      <c r="LQC2" s="28"/>
      <c r="LQD2" s="28"/>
      <c r="LQE2" s="28"/>
      <c r="LQF2" s="28"/>
      <c r="LQG2" s="28"/>
      <c r="LQH2" s="28"/>
      <c r="LQI2" s="28"/>
      <c r="LQJ2" s="28"/>
      <c r="LQK2" s="28"/>
      <c r="LQL2" s="28"/>
      <c r="LQM2" s="28"/>
      <c r="LQN2" s="28"/>
      <c r="LQO2" s="28"/>
      <c r="LQP2" s="28"/>
      <c r="LQQ2" s="28"/>
      <c r="LQR2" s="28"/>
      <c r="LQS2" s="28"/>
      <c r="LQT2" s="28"/>
      <c r="LQU2" s="28"/>
      <c r="LQV2" s="28"/>
      <c r="LQW2" s="28"/>
      <c r="LQX2" s="28"/>
      <c r="LQY2" s="28"/>
      <c r="LQZ2" s="28"/>
      <c r="LRA2" s="28"/>
      <c r="LRB2" s="28"/>
      <c r="LRC2" s="28"/>
      <c r="LRD2" s="28"/>
      <c r="LRE2" s="28"/>
      <c r="LRF2" s="28"/>
      <c r="LRG2" s="28"/>
      <c r="LRH2" s="28"/>
      <c r="LRI2" s="28"/>
      <c r="LRJ2" s="28"/>
      <c r="LRK2" s="28"/>
      <c r="LRL2" s="28"/>
      <c r="LRM2" s="28"/>
      <c r="LRN2" s="28"/>
      <c r="LRO2" s="28"/>
      <c r="LRP2" s="28"/>
      <c r="LRQ2" s="28"/>
      <c r="LRR2" s="28"/>
      <c r="LRS2" s="28"/>
      <c r="LRT2" s="28"/>
      <c r="LRU2" s="28"/>
      <c r="LRV2" s="28"/>
      <c r="LRW2" s="28"/>
      <c r="LRX2" s="28"/>
      <c r="LRY2" s="28"/>
      <c r="LRZ2" s="28"/>
      <c r="LSA2" s="28"/>
      <c r="LSB2" s="28"/>
      <c r="LSC2" s="28"/>
      <c r="LSD2" s="28"/>
      <c r="LSE2" s="28"/>
      <c r="LSF2" s="28"/>
      <c r="LSG2" s="28"/>
      <c r="LSH2" s="28"/>
      <c r="LSI2" s="28"/>
      <c r="LSJ2" s="28"/>
      <c r="LSK2" s="28"/>
      <c r="LSL2" s="28"/>
      <c r="LSM2" s="28"/>
      <c r="LSN2" s="28"/>
      <c r="LSO2" s="28"/>
      <c r="LSP2" s="28"/>
      <c r="LSQ2" s="28"/>
      <c r="LSR2" s="28"/>
      <c r="LSS2" s="28"/>
      <c r="LST2" s="28"/>
      <c r="LSU2" s="28"/>
      <c r="LSV2" s="28"/>
      <c r="LSW2" s="28"/>
      <c r="LSX2" s="28"/>
      <c r="LSY2" s="28"/>
      <c r="LSZ2" s="28"/>
      <c r="LTA2" s="28"/>
      <c r="LTB2" s="28"/>
      <c r="LTC2" s="28"/>
      <c r="LTD2" s="28"/>
      <c r="LTE2" s="28"/>
      <c r="LTF2" s="28"/>
      <c r="LTG2" s="28"/>
      <c r="LTH2" s="28"/>
      <c r="LTI2" s="28"/>
      <c r="LTJ2" s="28"/>
      <c r="LTK2" s="28"/>
      <c r="LTL2" s="28"/>
      <c r="LTM2" s="28"/>
      <c r="LTN2" s="28"/>
      <c r="LTO2" s="28"/>
      <c r="LTP2" s="28"/>
      <c r="LTQ2" s="28"/>
      <c r="LTR2" s="28"/>
      <c r="LTS2" s="28"/>
      <c r="LTT2" s="28"/>
      <c r="LTU2" s="28"/>
      <c r="LTV2" s="28"/>
      <c r="LTW2" s="28"/>
      <c r="LTX2" s="28"/>
      <c r="LTY2" s="28"/>
      <c r="LTZ2" s="28"/>
      <c r="LUA2" s="28"/>
      <c r="LUB2" s="28"/>
      <c r="LUC2" s="28"/>
      <c r="LUD2" s="28"/>
      <c r="LUE2" s="28"/>
      <c r="LUF2" s="28"/>
      <c r="LUG2" s="28"/>
      <c r="LUH2" s="28"/>
      <c r="LUI2" s="28"/>
      <c r="LUJ2" s="28"/>
      <c r="LUK2" s="28"/>
      <c r="LUL2" s="28"/>
      <c r="LUM2" s="28"/>
      <c r="LUN2" s="28"/>
      <c r="LUO2" s="28"/>
      <c r="LUP2" s="28"/>
      <c r="LUQ2" s="28"/>
      <c r="LUR2" s="28"/>
      <c r="LUS2" s="28"/>
      <c r="LUT2" s="28"/>
      <c r="LUU2" s="28"/>
      <c r="LUV2" s="28"/>
      <c r="LUW2" s="28"/>
      <c r="LUX2" s="28"/>
      <c r="LUY2" s="28"/>
      <c r="LUZ2" s="28"/>
      <c r="LVA2" s="28"/>
      <c r="LVB2" s="28"/>
      <c r="LVC2" s="28"/>
      <c r="LVD2" s="28"/>
      <c r="LVE2" s="28"/>
      <c r="LVF2" s="28"/>
      <c r="LVG2" s="28"/>
      <c r="LVH2" s="28"/>
      <c r="LVI2" s="28"/>
      <c r="LVJ2" s="28"/>
      <c r="LVK2" s="28"/>
      <c r="LVL2" s="28"/>
      <c r="LVM2" s="28"/>
      <c r="LVN2" s="28"/>
      <c r="LVO2" s="28"/>
      <c r="LVP2" s="28"/>
      <c r="LVQ2" s="28"/>
      <c r="LVR2" s="28"/>
      <c r="LVS2" s="28"/>
      <c r="LVT2" s="28"/>
      <c r="LVU2" s="28"/>
      <c r="LVV2" s="28"/>
      <c r="LVW2" s="28"/>
      <c r="LVX2" s="28"/>
      <c r="LVY2" s="28"/>
      <c r="LVZ2" s="28"/>
      <c r="LWA2" s="28"/>
      <c r="LWB2" s="28"/>
      <c r="LWC2" s="28"/>
      <c r="LWD2" s="28"/>
      <c r="LWE2" s="28"/>
      <c r="LWF2" s="28"/>
      <c r="LWG2" s="28"/>
      <c r="LWH2" s="28"/>
      <c r="LWI2" s="28"/>
      <c r="LWJ2" s="28"/>
      <c r="LWK2" s="28"/>
      <c r="LWL2" s="28"/>
      <c r="LWM2" s="28"/>
      <c r="LWN2" s="28"/>
      <c r="LWO2" s="28"/>
      <c r="LWP2" s="28"/>
      <c r="LWQ2" s="28"/>
      <c r="LWR2" s="28"/>
      <c r="LWS2" s="28"/>
      <c r="LWT2" s="28"/>
      <c r="LWU2" s="28"/>
      <c r="LWV2" s="28"/>
      <c r="LWW2" s="28"/>
      <c r="LWX2" s="28"/>
      <c r="LWY2" s="28"/>
      <c r="LWZ2" s="28"/>
      <c r="LXA2" s="28"/>
      <c r="LXB2" s="28"/>
      <c r="LXC2" s="28"/>
      <c r="LXD2" s="28"/>
      <c r="LXE2" s="28"/>
      <c r="LXF2" s="28"/>
      <c r="LXG2" s="28"/>
      <c r="LXH2" s="28"/>
      <c r="LXI2" s="28"/>
      <c r="LXJ2" s="28"/>
      <c r="LXK2" s="28"/>
      <c r="LXL2" s="28"/>
      <c r="LXM2" s="28"/>
      <c r="LXN2" s="28"/>
      <c r="LXO2" s="28"/>
      <c r="LXP2" s="28"/>
      <c r="LXQ2" s="28"/>
      <c r="LXR2" s="28"/>
      <c r="LXS2" s="28"/>
      <c r="LXT2" s="28"/>
      <c r="LXU2" s="28"/>
      <c r="LXV2" s="28"/>
      <c r="LXW2" s="28"/>
      <c r="LXX2" s="28"/>
      <c r="LXY2" s="28"/>
      <c r="LXZ2" s="28"/>
      <c r="LYA2" s="28"/>
      <c r="LYB2" s="28"/>
      <c r="LYC2" s="28"/>
      <c r="LYD2" s="28"/>
      <c r="LYE2" s="28"/>
      <c r="LYF2" s="28"/>
      <c r="LYG2" s="28"/>
      <c r="LYH2" s="28"/>
      <c r="LYI2" s="28"/>
      <c r="LYJ2" s="28"/>
      <c r="LYK2" s="28"/>
      <c r="LYL2" s="28"/>
      <c r="LYM2" s="28"/>
      <c r="LYN2" s="28"/>
      <c r="LYO2" s="28"/>
      <c r="LYP2" s="28"/>
      <c r="LYQ2" s="28"/>
      <c r="LYR2" s="28"/>
      <c r="LYS2" s="28"/>
      <c r="LYT2" s="28"/>
      <c r="LYU2" s="28"/>
      <c r="LYV2" s="28"/>
      <c r="LYW2" s="28"/>
      <c r="LYX2" s="28"/>
      <c r="LYY2" s="28"/>
      <c r="LYZ2" s="28"/>
      <c r="LZA2" s="28"/>
      <c r="LZB2" s="28"/>
      <c r="LZC2" s="28"/>
      <c r="LZD2" s="28"/>
      <c r="LZE2" s="28"/>
      <c r="LZF2" s="28"/>
      <c r="LZG2" s="28"/>
      <c r="LZH2" s="28"/>
      <c r="LZI2" s="28"/>
      <c r="LZJ2" s="28"/>
      <c r="LZK2" s="28"/>
      <c r="LZL2" s="28"/>
      <c r="LZM2" s="28"/>
      <c r="LZN2" s="28"/>
      <c r="LZO2" s="28"/>
      <c r="LZP2" s="28"/>
      <c r="LZQ2" s="28"/>
      <c r="LZR2" s="28"/>
      <c r="LZS2" s="28"/>
      <c r="LZT2" s="28"/>
      <c r="LZU2" s="28"/>
      <c r="LZV2" s="28"/>
      <c r="LZW2" s="28"/>
      <c r="LZX2" s="28"/>
      <c r="LZY2" s="28"/>
      <c r="LZZ2" s="28"/>
      <c r="MAA2" s="28"/>
      <c r="MAB2" s="28"/>
      <c r="MAC2" s="28"/>
      <c r="MAD2" s="28"/>
      <c r="MAE2" s="28"/>
      <c r="MAF2" s="28"/>
      <c r="MAG2" s="28"/>
      <c r="MAH2" s="28"/>
      <c r="MAI2" s="28"/>
      <c r="MAJ2" s="28"/>
      <c r="MAK2" s="28"/>
      <c r="MAL2" s="28"/>
      <c r="MAM2" s="28"/>
      <c r="MAN2" s="28"/>
      <c r="MAO2" s="28"/>
      <c r="MAP2" s="28"/>
      <c r="MAQ2" s="28"/>
      <c r="MAR2" s="28"/>
      <c r="MAS2" s="28"/>
      <c r="MAT2" s="28"/>
      <c r="MAU2" s="28"/>
      <c r="MAV2" s="28"/>
      <c r="MAW2" s="28"/>
      <c r="MAX2" s="28"/>
      <c r="MAY2" s="28"/>
      <c r="MAZ2" s="28"/>
      <c r="MBA2" s="28"/>
      <c r="MBB2" s="28"/>
      <c r="MBC2" s="28"/>
      <c r="MBD2" s="28"/>
      <c r="MBE2" s="28"/>
      <c r="MBF2" s="28"/>
      <c r="MBG2" s="28"/>
      <c r="MBH2" s="28"/>
      <c r="MBI2" s="28"/>
      <c r="MBJ2" s="28"/>
      <c r="MBK2" s="28"/>
      <c r="MBL2" s="28"/>
      <c r="MBM2" s="28"/>
      <c r="MBN2" s="28"/>
      <c r="MBO2" s="28"/>
      <c r="MBP2" s="28"/>
      <c r="MBQ2" s="28"/>
      <c r="MBR2" s="28"/>
      <c r="MBS2" s="28"/>
      <c r="MBT2" s="28"/>
      <c r="MBU2" s="28"/>
      <c r="MBV2" s="28"/>
      <c r="MBW2" s="28"/>
      <c r="MBX2" s="28"/>
      <c r="MBY2" s="28"/>
      <c r="MBZ2" s="28"/>
      <c r="MCA2" s="28"/>
      <c r="MCB2" s="28"/>
      <c r="MCC2" s="28"/>
      <c r="MCD2" s="28"/>
      <c r="MCE2" s="28"/>
      <c r="MCF2" s="28"/>
      <c r="MCG2" s="28"/>
      <c r="MCH2" s="28"/>
      <c r="MCI2" s="28"/>
      <c r="MCJ2" s="28"/>
      <c r="MCK2" s="28"/>
      <c r="MCL2" s="28"/>
      <c r="MCM2" s="28"/>
      <c r="MCN2" s="28"/>
      <c r="MCO2" s="28"/>
      <c r="MCP2" s="28"/>
      <c r="MCQ2" s="28"/>
      <c r="MCR2" s="28"/>
      <c r="MCS2" s="28"/>
      <c r="MCT2" s="28"/>
      <c r="MCU2" s="28"/>
      <c r="MCV2" s="28"/>
      <c r="MCW2" s="28"/>
      <c r="MCX2" s="28"/>
      <c r="MCY2" s="28"/>
      <c r="MCZ2" s="28"/>
      <c r="MDA2" s="28"/>
      <c r="MDB2" s="28"/>
      <c r="MDC2" s="28"/>
      <c r="MDD2" s="28"/>
      <c r="MDE2" s="28"/>
      <c r="MDF2" s="28"/>
      <c r="MDG2" s="28"/>
      <c r="MDH2" s="28"/>
      <c r="MDI2" s="28"/>
      <c r="MDJ2" s="28"/>
      <c r="MDK2" s="28"/>
      <c r="MDL2" s="28"/>
      <c r="MDM2" s="28"/>
      <c r="MDN2" s="28"/>
      <c r="MDO2" s="28"/>
      <c r="MDP2" s="28"/>
      <c r="MDQ2" s="28"/>
      <c r="MDR2" s="28"/>
      <c r="MDS2" s="28"/>
      <c r="MDT2" s="28"/>
      <c r="MDU2" s="28"/>
      <c r="MDV2" s="28"/>
      <c r="MDW2" s="28"/>
      <c r="MDX2" s="28"/>
      <c r="MDY2" s="28"/>
      <c r="MDZ2" s="28"/>
      <c r="MEA2" s="28"/>
      <c r="MEB2" s="28"/>
      <c r="MEC2" s="28"/>
      <c r="MED2" s="28"/>
      <c r="MEE2" s="28"/>
      <c r="MEF2" s="28"/>
      <c r="MEG2" s="28"/>
      <c r="MEH2" s="28"/>
      <c r="MEI2" s="28"/>
      <c r="MEJ2" s="28"/>
      <c r="MEK2" s="28"/>
      <c r="MEL2" s="28"/>
      <c r="MEM2" s="28"/>
      <c r="MEN2" s="28"/>
      <c r="MEO2" s="28"/>
      <c r="MEP2" s="28"/>
      <c r="MEQ2" s="28"/>
      <c r="MER2" s="28"/>
      <c r="MES2" s="28"/>
      <c r="MET2" s="28"/>
      <c r="MEU2" s="28"/>
      <c r="MEV2" s="28"/>
      <c r="MEW2" s="28"/>
      <c r="MEX2" s="28"/>
      <c r="MEY2" s="28"/>
      <c r="MEZ2" s="28"/>
      <c r="MFA2" s="28"/>
      <c r="MFB2" s="28"/>
      <c r="MFC2" s="28"/>
      <c r="MFD2" s="28"/>
      <c r="MFE2" s="28"/>
      <c r="MFF2" s="28"/>
      <c r="MFG2" s="28"/>
      <c r="MFH2" s="28"/>
      <c r="MFI2" s="28"/>
      <c r="MFJ2" s="28"/>
      <c r="MFK2" s="28"/>
      <c r="MFL2" s="28"/>
      <c r="MFM2" s="28"/>
      <c r="MFN2" s="28"/>
      <c r="MFO2" s="28"/>
      <c r="MFP2" s="28"/>
      <c r="MFQ2" s="28"/>
      <c r="MFR2" s="28"/>
      <c r="MFS2" s="28"/>
      <c r="MFT2" s="28"/>
      <c r="MFU2" s="28"/>
      <c r="MFV2" s="28"/>
      <c r="MFW2" s="28"/>
      <c r="MFX2" s="28"/>
      <c r="MFY2" s="28"/>
      <c r="MFZ2" s="28"/>
      <c r="MGA2" s="28"/>
      <c r="MGB2" s="28"/>
      <c r="MGC2" s="28"/>
      <c r="MGD2" s="28"/>
      <c r="MGE2" s="28"/>
      <c r="MGF2" s="28"/>
      <c r="MGG2" s="28"/>
      <c r="MGH2" s="28"/>
      <c r="MGI2" s="28"/>
      <c r="MGJ2" s="28"/>
      <c r="MGK2" s="28"/>
      <c r="MGL2" s="28"/>
      <c r="MGM2" s="28"/>
      <c r="MGN2" s="28"/>
      <c r="MGO2" s="28"/>
      <c r="MGP2" s="28"/>
      <c r="MGQ2" s="28"/>
      <c r="MGR2" s="28"/>
      <c r="MGS2" s="28"/>
      <c r="MGT2" s="28"/>
      <c r="MGU2" s="28"/>
      <c r="MGV2" s="28"/>
      <c r="MGW2" s="28"/>
      <c r="MGX2" s="28"/>
      <c r="MGY2" s="28"/>
      <c r="MGZ2" s="28"/>
      <c r="MHA2" s="28"/>
      <c r="MHB2" s="28"/>
      <c r="MHC2" s="28"/>
      <c r="MHD2" s="28"/>
      <c r="MHE2" s="28"/>
      <c r="MHF2" s="28"/>
      <c r="MHG2" s="28"/>
      <c r="MHH2" s="28"/>
      <c r="MHI2" s="28"/>
      <c r="MHJ2" s="28"/>
      <c r="MHK2" s="28"/>
      <c r="MHL2" s="28"/>
      <c r="MHM2" s="28"/>
      <c r="MHN2" s="28"/>
      <c r="MHO2" s="28"/>
      <c r="MHP2" s="28"/>
      <c r="MHQ2" s="28"/>
      <c r="MHR2" s="28"/>
      <c r="MHS2" s="28"/>
      <c r="MHT2" s="28"/>
      <c r="MHU2" s="28"/>
      <c r="MHV2" s="28"/>
      <c r="MHW2" s="28"/>
      <c r="MHX2" s="28"/>
      <c r="MHY2" s="28"/>
      <c r="MHZ2" s="28"/>
      <c r="MIA2" s="28"/>
      <c r="MIB2" s="28"/>
      <c r="MIC2" s="28"/>
      <c r="MID2" s="28"/>
      <c r="MIE2" s="28"/>
      <c r="MIF2" s="28"/>
      <c r="MIG2" s="28"/>
      <c r="MIH2" s="28"/>
      <c r="MII2" s="28"/>
      <c r="MIJ2" s="28"/>
      <c r="MIK2" s="28"/>
      <c r="MIL2" s="28"/>
      <c r="MIM2" s="28"/>
      <c r="MIN2" s="28"/>
      <c r="MIO2" s="28"/>
      <c r="MIP2" s="28"/>
      <c r="MIQ2" s="28"/>
      <c r="MIR2" s="28"/>
      <c r="MIS2" s="28"/>
      <c r="MIT2" s="28"/>
      <c r="MIU2" s="28"/>
      <c r="MIV2" s="28"/>
      <c r="MIW2" s="28"/>
      <c r="MIX2" s="28"/>
      <c r="MIY2" s="28"/>
      <c r="MIZ2" s="28"/>
      <c r="MJA2" s="28"/>
      <c r="MJB2" s="28"/>
      <c r="MJC2" s="28"/>
      <c r="MJD2" s="28"/>
      <c r="MJE2" s="28"/>
      <c r="MJF2" s="28"/>
      <c r="MJG2" s="28"/>
      <c r="MJH2" s="28"/>
      <c r="MJI2" s="28"/>
      <c r="MJJ2" s="28"/>
      <c r="MJK2" s="28"/>
      <c r="MJL2" s="28"/>
      <c r="MJM2" s="28"/>
      <c r="MJN2" s="28"/>
      <c r="MJO2" s="28"/>
      <c r="MJP2" s="28"/>
      <c r="MJQ2" s="28"/>
      <c r="MJR2" s="28"/>
      <c r="MJS2" s="28"/>
      <c r="MJT2" s="28"/>
      <c r="MJU2" s="28"/>
      <c r="MJV2" s="28"/>
      <c r="MJW2" s="28"/>
      <c r="MJX2" s="28"/>
      <c r="MJY2" s="28"/>
      <c r="MJZ2" s="28"/>
      <c r="MKA2" s="28"/>
      <c r="MKB2" s="28"/>
      <c r="MKC2" s="28"/>
      <c r="MKD2" s="28"/>
      <c r="MKE2" s="28"/>
      <c r="MKF2" s="28"/>
      <c r="MKG2" s="28"/>
      <c r="MKH2" s="28"/>
      <c r="MKI2" s="28"/>
      <c r="MKJ2" s="28"/>
      <c r="MKK2" s="28"/>
      <c r="MKL2" s="28"/>
      <c r="MKM2" s="28"/>
      <c r="MKN2" s="28"/>
      <c r="MKO2" s="28"/>
      <c r="MKP2" s="28"/>
      <c r="MKQ2" s="28"/>
      <c r="MKR2" s="28"/>
      <c r="MKS2" s="28"/>
      <c r="MKT2" s="28"/>
      <c r="MKU2" s="28"/>
      <c r="MKV2" s="28"/>
      <c r="MKW2" s="28"/>
      <c r="MKX2" s="28"/>
      <c r="MKY2" s="28"/>
      <c r="MKZ2" s="28"/>
      <c r="MLA2" s="28"/>
      <c r="MLB2" s="28"/>
      <c r="MLC2" s="28"/>
      <c r="MLD2" s="28"/>
      <c r="MLE2" s="28"/>
      <c r="MLF2" s="28"/>
      <c r="MLG2" s="28"/>
      <c r="MLH2" s="28"/>
      <c r="MLI2" s="28"/>
      <c r="MLJ2" s="28"/>
      <c r="MLK2" s="28"/>
      <c r="MLL2" s="28"/>
      <c r="MLM2" s="28"/>
      <c r="MLN2" s="28"/>
      <c r="MLO2" s="28"/>
      <c r="MLP2" s="28"/>
      <c r="MLQ2" s="28"/>
      <c r="MLR2" s="28"/>
      <c r="MLS2" s="28"/>
      <c r="MLT2" s="28"/>
      <c r="MLU2" s="28"/>
      <c r="MLV2" s="28"/>
      <c r="MLW2" s="28"/>
      <c r="MLX2" s="28"/>
      <c r="MLY2" s="28"/>
      <c r="MLZ2" s="28"/>
      <c r="MMA2" s="28"/>
      <c r="MMB2" s="28"/>
      <c r="MMC2" s="28"/>
      <c r="MMD2" s="28"/>
      <c r="MME2" s="28"/>
      <c r="MMF2" s="28"/>
      <c r="MMG2" s="28"/>
      <c r="MMH2" s="28"/>
      <c r="MMI2" s="28"/>
      <c r="MMJ2" s="28"/>
      <c r="MMK2" s="28"/>
      <c r="MML2" s="28"/>
      <c r="MMM2" s="28"/>
      <c r="MMN2" s="28"/>
      <c r="MMO2" s="28"/>
      <c r="MMP2" s="28"/>
      <c r="MMQ2" s="28"/>
      <c r="MMR2" s="28"/>
      <c r="MMS2" s="28"/>
      <c r="MMT2" s="28"/>
      <c r="MMU2" s="28"/>
      <c r="MMV2" s="28"/>
      <c r="MMW2" s="28"/>
      <c r="MMX2" s="28"/>
      <c r="MMY2" s="28"/>
      <c r="MMZ2" s="28"/>
      <c r="MNA2" s="28"/>
      <c r="MNB2" s="28"/>
      <c r="MNC2" s="28"/>
      <c r="MND2" s="28"/>
      <c r="MNE2" s="28"/>
      <c r="MNF2" s="28"/>
      <c r="MNG2" s="28"/>
      <c r="MNH2" s="28"/>
      <c r="MNI2" s="28"/>
      <c r="MNJ2" s="28"/>
      <c r="MNK2" s="28"/>
      <c r="MNL2" s="28"/>
      <c r="MNM2" s="28"/>
      <c r="MNN2" s="28"/>
      <c r="MNO2" s="28"/>
      <c r="MNP2" s="28"/>
      <c r="MNQ2" s="28"/>
      <c r="MNR2" s="28"/>
      <c r="MNS2" s="28"/>
      <c r="MNT2" s="28"/>
      <c r="MNU2" s="28"/>
      <c r="MNV2" s="28"/>
      <c r="MNW2" s="28"/>
      <c r="MNX2" s="28"/>
      <c r="MNY2" s="28"/>
      <c r="MNZ2" s="28"/>
      <c r="MOA2" s="28"/>
      <c r="MOB2" s="28"/>
      <c r="MOC2" s="28"/>
      <c r="MOD2" s="28"/>
      <c r="MOE2" s="28"/>
      <c r="MOF2" s="28"/>
      <c r="MOG2" s="28"/>
      <c r="MOH2" s="28"/>
      <c r="MOI2" s="28"/>
      <c r="MOJ2" s="28"/>
      <c r="MOK2" s="28"/>
      <c r="MOL2" s="28"/>
      <c r="MOM2" s="28"/>
      <c r="MON2" s="28"/>
      <c r="MOO2" s="28"/>
      <c r="MOP2" s="28"/>
      <c r="MOQ2" s="28"/>
      <c r="MOR2" s="28"/>
      <c r="MOS2" s="28"/>
      <c r="MOT2" s="28"/>
      <c r="MOU2" s="28"/>
      <c r="MOV2" s="28"/>
      <c r="MOW2" s="28"/>
      <c r="MOX2" s="28"/>
      <c r="MOY2" s="28"/>
      <c r="MOZ2" s="28"/>
      <c r="MPA2" s="28"/>
      <c r="MPB2" s="28"/>
      <c r="MPC2" s="28"/>
      <c r="MPD2" s="28"/>
      <c r="MPE2" s="28"/>
      <c r="MPF2" s="28"/>
      <c r="MPG2" s="28"/>
      <c r="MPH2" s="28"/>
      <c r="MPI2" s="28"/>
      <c r="MPJ2" s="28"/>
      <c r="MPK2" s="28"/>
      <c r="MPL2" s="28"/>
      <c r="MPM2" s="28"/>
      <c r="MPN2" s="28"/>
      <c r="MPO2" s="28"/>
      <c r="MPP2" s="28"/>
      <c r="MPQ2" s="28"/>
      <c r="MPR2" s="28"/>
      <c r="MPS2" s="28"/>
      <c r="MPT2" s="28"/>
      <c r="MPU2" s="28"/>
      <c r="MPV2" s="28"/>
      <c r="MPW2" s="28"/>
      <c r="MPX2" s="28"/>
      <c r="MPY2" s="28"/>
      <c r="MPZ2" s="28"/>
      <c r="MQA2" s="28"/>
      <c r="MQB2" s="28"/>
      <c r="MQC2" s="28"/>
      <c r="MQD2" s="28"/>
      <c r="MQE2" s="28"/>
      <c r="MQF2" s="28"/>
      <c r="MQG2" s="28"/>
      <c r="MQH2" s="28"/>
      <c r="MQI2" s="28"/>
      <c r="MQJ2" s="28"/>
      <c r="MQK2" s="28"/>
      <c r="MQL2" s="28"/>
      <c r="MQM2" s="28"/>
      <c r="MQN2" s="28"/>
      <c r="MQO2" s="28"/>
      <c r="MQP2" s="28"/>
      <c r="MQQ2" s="28"/>
      <c r="MQR2" s="28"/>
      <c r="MQS2" s="28"/>
      <c r="MQT2" s="28"/>
      <c r="MQU2" s="28"/>
      <c r="MQV2" s="28"/>
      <c r="MQW2" s="28"/>
      <c r="MQX2" s="28"/>
      <c r="MQY2" s="28"/>
      <c r="MQZ2" s="28"/>
      <c r="MRA2" s="28"/>
      <c r="MRB2" s="28"/>
      <c r="MRC2" s="28"/>
      <c r="MRD2" s="28"/>
      <c r="MRE2" s="28"/>
      <c r="MRF2" s="28"/>
      <c r="MRG2" s="28"/>
      <c r="MRH2" s="28"/>
      <c r="MRI2" s="28"/>
      <c r="MRJ2" s="28"/>
      <c r="MRK2" s="28"/>
      <c r="MRL2" s="28"/>
      <c r="MRM2" s="28"/>
      <c r="MRN2" s="28"/>
      <c r="MRO2" s="28"/>
      <c r="MRP2" s="28"/>
      <c r="MRQ2" s="28"/>
      <c r="MRR2" s="28"/>
      <c r="MRS2" s="28"/>
      <c r="MRT2" s="28"/>
      <c r="MRU2" s="28"/>
      <c r="MRV2" s="28"/>
      <c r="MRW2" s="28"/>
      <c r="MRX2" s="28"/>
      <c r="MRY2" s="28"/>
      <c r="MRZ2" s="28"/>
      <c r="MSA2" s="28"/>
      <c r="MSB2" s="28"/>
      <c r="MSC2" s="28"/>
      <c r="MSD2" s="28"/>
      <c r="MSE2" s="28"/>
      <c r="MSF2" s="28"/>
      <c r="MSG2" s="28"/>
      <c r="MSH2" s="28"/>
      <c r="MSI2" s="28"/>
      <c r="MSJ2" s="28"/>
      <c r="MSK2" s="28"/>
      <c r="MSL2" s="28"/>
      <c r="MSM2" s="28"/>
      <c r="MSN2" s="28"/>
      <c r="MSO2" s="28"/>
      <c r="MSP2" s="28"/>
      <c r="MSQ2" s="28"/>
      <c r="MSR2" s="28"/>
      <c r="MSS2" s="28"/>
      <c r="MST2" s="28"/>
      <c r="MSU2" s="28"/>
      <c r="MSV2" s="28"/>
      <c r="MSW2" s="28"/>
      <c r="MSX2" s="28"/>
      <c r="MSY2" s="28"/>
      <c r="MSZ2" s="28"/>
      <c r="MTA2" s="28"/>
      <c r="MTB2" s="28"/>
      <c r="MTC2" s="28"/>
      <c r="MTD2" s="28"/>
      <c r="MTE2" s="28"/>
      <c r="MTF2" s="28"/>
      <c r="MTG2" s="28"/>
      <c r="MTH2" s="28"/>
      <c r="MTI2" s="28"/>
      <c r="MTJ2" s="28"/>
      <c r="MTK2" s="28"/>
      <c r="MTL2" s="28"/>
      <c r="MTM2" s="28"/>
      <c r="MTN2" s="28"/>
      <c r="MTO2" s="28"/>
      <c r="MTP2" s="28"/>
      <c r="MTQ2" s="28"/>
      <c r="MTR2" s="28"/>
      <c r="MTS2" s="28"/>
      <c r="MTT2" s="28"/>
      <c r="MTU2" s="28"/>
      <c r="MTV2" s="28"/>
      <c r="MTW2" s="28"/>
      <c r="MTX2" s="28"/>
      <c r="MTY2" s="28"/>
      <c r="MTZ2" s="28"/>
      <c r="MUA2" s="28"/>
      <c r="MUB2" s="28"/>
      <c r="MUC2" s="28"/>
      <c r="MUD2" s="28"/>
      <c r="MUE2" s="28"/>
      <c r="MUF2" s="28"/>
      <c r="MUG2" s="28"/>
      <c r="MUH2" s="28"/>
      <c r="MUI2" s="28"/>
      <c r="MUJ2" s="28"/>
      <c r="MUK2" s="28"/>
      <c r="MUL2" s="28"/>
      <c r="MUM2" s="28"/>
      <c r="MUN2" s="28"/>
      <c r="MUO2" s="28"/>
      <c r="MUP2" s="28"/>
      <c r="MUQ2" s="28"/>
      <c r="MUR2" s="28"/>
      <c r="MUS2" s="28"/>
      <c r="MUT2" s="28"/>
      <c r="MUU2" s="28"/>
      <c r="MUV2" s="28"/>
      <c r="MUW2" s="28"/>
      <c r="MUX2" s="28"/>
      <c r="MUY2" s="28"/>
      <c r="MUZ2" s="28"/>
      <c r="MVA2" s="28"/>
      <c r="MVB2" s="28"/>
      <c r="MVC2" s="28"/>
      <c r="MVD2" s="28"/>
      <c r="MVE2" s="28"/>
      <c r="MVF2" s="28"/>
      <c r="MVG2" s="28"/>
      <c r="MVH2" s="28"/>
      <c r="MVI2" s="28"/>
      <c r="MVJ2" s="28"/>
      <c r="MVK2" s="28"/>
      <c r="MVL2" s="28"/>
      <c r="MVM2" s="28"/>
      <c r="MVN2" s="28"/>
      <c r="MVO2" s="28"/>
      <c r="MVP2" s="28"/>
      <c r="MVQ2" s="28"/>
      <c r="MVR2" s="28"/>
      <c r="MVS2" s="28"/>
      <c r="MVT2" s="28"/>
      <c r="MVU2" s="28"/>
      <c r="MVV2" s="28"/>
      <c r="MVW2" s="28"/>
      <c r="MVX2" s="28"/>
      <c r="MVY2" s="28"/>
      <c r="MVZ2" s="28"/>
      <c r="MWA2" s="28"/>
      <c r="MWB2" s="28"/>
      <c r="MWC2" s="28"/>
      <c r="MWD2" s="28"/>
      <c r="MWE2" s="28"/>
      <c r="MWF2" s="28"/>
      <c r="MWG2" s="28"/>
      <c r="MWH2" s="28"/>
      <c r="MWI2" s="28"/>
      <c r="MWJ2" s="28"/>
      <c r="MWK2" s="28"/>
      <c r="MWL2" s="28"/>
      <c r="MWM2" s="28"/>
      <c r="MWN2" s="28"/>
      <c r="MWO2" s="28"/>
      <c r="MWP2" s="28"/>
      <c r="MWQ2" s="28"/>
      <c r="MWR2" s="28"/>
      <c r="MWS2" s="28"/>
      <c r="MWT2" s="28"/>
      <c r="MWU2" s="28"/>
      <c r="MWV2" s="28"/>
      <c r="MWW2" s="28"/>
      <c r="MWX2" s="28"/>
      <c r="MWY2" s="28"/>
      <c r="MWZ2" s="28"/>
      <c r="MXA2" s="28"/>
      <c r="MXB2" s="28"/>
      <c r="MXC2" s="28"/>
      <c r="MXD2" s="28"/>
      <c r="MXE2" s="28"/>
      <c r="MXF2" s="28"/>
      <c r="MXG2" s="28"/>
      <c r="MXH2" s="28"/>
      <c r="MXI2" s="28"/>
      <c r="MXJ2" s="28"/>
      <c r="MXK2" s="28"/>
      <c r="MXL2" s="28"/>
      <c r="MXM2" s="28"/>
      <c r="MXN2" s="28"/>
      <c r="MXO2" s="28"/>
      <c r="MXP2" s="28"/>
      <c r="MXQ2" s="28"/>
      <c r="MXR2" s="28"/>
      <c r="MXS2" s="28"/>
      <c r="MXT2" s="28"/>
      <c r="MXU2" s="28"/>
      <c r="MXV2" s="28"/>
      <c r="MXW2" s="28"/>
      <c r="MXX2" s="28"/>
      <c r="MXY2" s="28"/>
      <c r="MXZ2" s="28"/>
      <c r="MYA2" s="28"/>
      <c r="MYB2" s="28"/>
      <c r="MYC2" s="28"/>
      <c r="MYD2" s="28"/>
      <c r="MYE2" s="28"/>
      <c r="MYF2" s="28"/>
      <c r="MYG2" s="28"/>
      <c r="MYH2" s="28"/>
      <c r="MYI2" s="28"/>
      <c r="MYJ2" s="28"/>
      <c r="MYK2" s="28"/>
      <c r="MYL2" s="28"/>
      <c r="MYM2" s="28"/>
      <c r="MYN2" s="28"/>
      <c r="MYO2" s="28"/>
      <c r="MYP2" s="28"/>
      <c r="MYQ2" s="28"/>
      <c r="MYR2" s="28"/>
      <c r="MYS2" s="28"/>
      <c r="MYT2" s="28"/>
      <c r="MYU2" s="28"/>
      <c r="MYV2" s="28"/>
      <c r="MYW2" s="28"/>
      <c r="MYX2" s="28"/>
      <c r="MYY2" s="28"/>
      <c r="MYZ2" s="28"/>
      <c r="MZA2" s="28"/>
      <c r="MZB2" s="28"/>
      <c r="MZC2" s="28"/>
      <c r="MZD2" s="28"/>
      <c r="MZE2" s="28"/>
      <c r="MZF2" s="28"/>
      <c r="MZG2" s="28"/>
      <c r="MZH2" s="28"/>
      <c r="MZI2" s="28"/>
      <c r="MZJ2" s="28"/>
      <c r="MZK2" s="28"/>
      <c r="MZL2" s="28"/>
      <c r="MZM2" s="28"/>
      <c r="MZN2" s="28"/>
      <c r="MZO2" s="28"/>
      <c r="MZP2" s="28"/>
      <c r="MZQ2" s="28"/>
      <c r="MZR2" s="28"/>
      <c r="MZS2" s="28"/>
      <c r="MZT2" s="28"/>
      <c r="MZU2" s="28"/>
      <c r="MZV2" s="28"/>
      <c r="MZW2" s="28"/>
      <c r="MZX2" s="28"/>
      <c r="MZY2" s="28"/>
      <c r="MZZ2" s="28"/>
      <c r="NAA2" s="28"/>
      <c r="NAB2" s="28"/>
      <c r="NAC2" s="28"/>
      <c r="NAD2" s="28"/>
      <c r="NAE2" s="28"/>
      <c r="NAF2" s="28"/>
      <c r="NAG2" s="28"/>
      <c r="NAH2" s="28"/>
      <c r="NAI2" s="28"/>
      <c r="NAJ2" s="28"/>
      <c r="NAK2" s="28"/>
      <c r="NAL2" s="28"/>
      <c r="NAM2" s="28"/>
      <c r="NAN2" s="28"/>
      <c r="NAO2" s="28"/>
      <c r="NAP2" s="28"/>
      <c r="NAQ2" s="28"/>
      <c r="NAR2" s="28"/>
      <c r="NAS2" s="28"/>
      <c r="NAT2" s="28"/>
      <c r="NAU2" s="28"/>
      <c r="NAV2" s="28"/>
      <c r="NAW2" s="28"/>
      <c r="NAX2" s="28"/>
      <c r="NAY2" s="28"/>
      <c r="NAZ2" s="28"/>
      <c r="NBA2" s="28"/>
      <c r="NBB2" s="28"/>
      <c r="NBC2" s="28"/>
      <c r="NBD2" s="28"/>
      <c r="NBE2" s="28"/>
      <c r="NBF2" s="28"/>
      <c r="NBG2" s="28"/>
      <c r="NBH2" s="28"/>
      <c r="NBI2" s="28"/>
      <c r="NBJ2" s="28"/>
      <c r="NBK2" s="28"/>
      <c r="NBL2" s="28"/>
      <c r="NBM2" s="28"/>
      <c r="NBN2" s="28"/>
      <c r="NBO2" s="28"/>
      <c r="NBP2" s="28"/>
      <c r="NBQ2" s="28"/>
      <c r="NBR2" s="28"/>
      <c r="NBS2" s="28"/>
      <c r="NBT2" s="28"/>
      <c r="NBU2" s="28"/>
      <c r="NBV2" s="28"/>
      <c r="NBW2" s="28"/>
      <c r="NBX2" s="28"/>
      <c r="NBY2" s="28"/>
      <c r="NBZ2" s="28"/>
      <c r="NCA2" s="28"/>
      <c r="NCB2" s="28"/>
      <c r="NCC2" s="28"/>
      <c r="NCD2" s="28"/>
      <c r="NCE2" s="28"/>
      <c r="NCF2" s="28"/>
      <c r="NCG2" s="28"/>
      <c r="NCH2" s="28"/>
      <c r="NCI2" s="28"/>
      <c r="NCJ2" s="28"/>
      <c r="NCK2" s="28"/>
      <c r="NCL2" s="28"/>
      <c r="NCM2" s="28"/>
      <c r="NCN2" s="28"/>
      <c r="NCO2" s="28"/>
      <c r="NCP2" s="28"/>
      <c r="NCQ2" s="28"/>
      <c r="NCR2" s="28"/>
      <c r="NCS2" s="28"/>
      <c r="NCT2" s="28"/>
      <c r="NCU2" s="28"/>
      <c r="NCV2" s="28"/>
      <c r="NCW2" s="28"/>
      <c r="NCX2" s="28"/>
      <c r="NCY2" s="28"/>
      <c r="NCZ2" s="28"/>
      <c r="NDA2" s="28"/>
      <c r="NDB2" s="28"/>
      <c r="NDC2" s="28"/>
      <c r="NDD2" s="28"/>
      <c r="NDE2" s="28"/>
      <c r="NDF2" s="28"/>
      <c r="NDG2" s="28"/>
      <c r="NDH2" s="28"/>
      <c r="NDI2" s="28"/>
      <c r="NDJ2" s="28"/>
      <c r="NDK2" s="28"/>
      <c r="NDL2" s="28"/>
      <c r="NDM2" s="28"/>
      <c r="NDN2" s="28"/>
      <c r="NDO2" s="28"/>
      <c r="NDP2" s="28"/>
      <c r="NDQ2" s="28"/>
      <c r="NDR2" s="28"/>
      <c r="NDS2" s="28"/>
      <c r="NDT2" s="28"/>
      <c r="NDU2" s="28"/>
      <c r="NDV2" s="28"/>
      <c r="NDW2" s="28"/>
      <c r="NDX2" s="28"/>
      <c r="NDY2" s="28"/>
      <c r="NDZ2" s="28"/>
      <c r="NEA2" s="28"/>
      <c r="NEB2" s="28"/>
      <c r="NEC2" s="28"/>
      <c r="NED2" s="28"/>
      <c r="NEE2" s="28"/>
      <c r="NEF2" s="28"/>
      <c r="NEG2" s="28"/>
      <c r="NEH2" s="28"/>
      <c r="NEI2" s="28"/>
      <c r="NEJ2" s="28"/>
      <c r="NEK2" s="28"/>
      <c r="NEL2" s="28"/>
      <c r="NEM2" s="28"/>
      <c r="NEN2" s="28"/>
      <c r="NEO2" s="28"/>
      <c r="NEP2" s="28"/>
      <c r="NEQ2" s="28"/>
      <c r="NER2" s="28"/>
      <c r="NES2" s="28"/>
      <c r="NET2" s="28"/>
      <c r="NEU2" s="28"/>
      <c r="NEV2" s="28"/>
      <c r="NEW2" s="28"/>
      <c r="NEX2" s="28"/>
      <c r="NEY2" s="28"/>
      <c r="NEZ2" s="28"/>
      <c r="NFA2" s="28"/>
      <c r="NFB2" s="28"/>
      <c r="NFC2" s="28"/>
      <c r="NFD2" s="28"/>
      <c r="NFE2" s="28"/>
      <c r="NFF2" s="28"/>
      <c r="NFG2" s="28"/>
      <c r="NFH2" s="28"/>
      <c r="NFI2" s="28"/>
      <c r="NFJ2" s="28"/>
      <c r="NFK2" s="28"/>
      <c r="NFL2" s="28"/>
      <c r="NFM2" s="28"/>
      <c r="NFN2" s="28"/>
      <c r="NFO2" s="28"/>
      <c r="NFP2" s="28"/>
      <c r="NFQ2" s="28"/>
      <c r="NFR2" s="28"/>
      <c r="NFS2" s="28"/>
      <c r="NFT2" s="28"/>
      <c r="NFU2" s="28"/>
      <c r="NFV2" s="28"/>
      <c r="NFW2" s="28"/>
      <c r="NFX2" s="28"/>
      <c r="NFY2" s="28"/>
      <c r="NFZ2" s="28"/>
      <c r="NGA2" s="28"/>
      <c r="NGB2" s="28"/>
      <c r="NGC2" s="28"/>
      <c r="NGD2" s="28"/>
      <c r="NGE2" s="28"/>
      <c r="NGF2" s="28"/>
      <c r="NGG2" s="28"/>
      <c r="NGH2" s="28"/>
      <c r="NGI2" s="28"/>
      <c r="NGJ2" s="28"/>
      <c r="NGK2" s="28"/>
      <c r="NGL2" s="28"/>
      <c r="NGM2" s="28"/>
      <c r="NGN2" s="28"/>
      <c r="NGO2" s="28"/>
      <c r="NGP2" s="28"/>
      <c r="NGQ2" s="28"/>
      <c r="NGR2" s="28"/>
      <c r="NGS2" s="28"/>
      <c r="NGT2" s="28"/>
      <c r="NGU2" s="28"/>
      <c r="NGV2" s="28"/>
      <c r="NGW2" s="28"/>
      <c r="NGX2" s="28"/>
      <c r="NGY2" s="28"/>
      <c r="NGZ2" s="28"/>
      <c r="NHA2" s="28"/>
      <c r="NHB2" s="28"/>
      <c r="NHC2" s="28"/>
      <c r="NHD2" s="28"/>
      <c r="NHE2" s="28"/>
      <c r="NHF2" s="28"/>
      <c r="NHG2" s="28"/>
      <c r="NHH2" s="28"/>
      <c r="NHI2" s="28"/>
      <c r="NHJ2" s="28"/>
      <c r="NHK2" s="28"/>
      <c r="NHL2" s="28"/>
      <c r="NHM2" s="28"/>
      <c r="NHN2" s="28"/>
      <c r="NHO2" s="28"/>
      <c r="NHP2" s="28"/>
      <c r="NHQ2" s="28"/>
      <c r="NHR2" s="28"/>
      <c r="NHS2" s="28"/>
      <c r="NHT2" s="28"/>
      <c r="NHU2" s="28"/>
      <c r="NHV2" s="28"/>
      <c r="NHW2" s="28"/>
      <c r="NHX2" s="28"/>
      <c r="NHY2" s="28"/>
      <c r="NHZ2" s="28"/>
      <c r="NIA2" s="28"/>
      <c r="NIB2" s="28"/>
      <c r="NIC2" s="28"/>
      <c r="NID2" s="28"/>
      <c r="NIE2" s="28"/>
      <c r="NIF2" s="28"/>
      <c r="NIG2" s="28"/>
      <c r="NIH2" s="28"/>
      <c r="NII2" s="28"/>
      <c r="NIJ2" s="28"/>
      <c r="NIK2" s="28"/>
      <c r="NIL2" s="28"/>
      <c r="NIM2" s="28"/>
      <c r="NIN2" s="28"/>
      <c r="NIO2" s="28"/>
      <c r="NIP2" s="28"/>
      <c r="NIQ2" s="28"/>
      <c r="NIR2" s="28"/>
      <c r="NIS2" s="28"/>
      <c r="NIT2" s="28"/>
      <c r="NIU2" s="28"/>
      <c r="NIV2" s="28"/>
      <c r="NIW2" s="28"/>
      <c r="NIX2" s="28"/>
      <c r="NIY2" s="28"/>
      <c r="NIZ2" s="28"/>
      <c r="NJA2" s="28"/>
      <c r="NJB2" s="28"/>
      <c r="NJC2" s="28"/>
      <c r="NJD2" s="28"/>
      <c r="NJE2" s="28"/>
      <c r="NJF2" s="28"/>
      <c r="NJG2" s="28"/>
      <c r="NJH2" s="28"/>
      <c r="NJI2" s="28"/>
      <c r="NJJ2" s="28"/>
      <c r="NJK2" s="28"/>
      <c r="NJL2" s="28"/>
      <c r="NJM2" s="28"/>
      <c r="NJN2" s="28"/>
      <c r="NJO2" s="28"/>
      <c r="NJP2" s="28"/>
      <c r="NJQ2" s="28"/>
      <c r="NJR2" s="28"/>
      <c r="NJS2" s="28"/>
      <c r="NJT2" s="28"/>
      <c r="NJU2" s="28"/>
      <c r="NJV2" s="28"/>
      <c r="NJW2" s="28"/>
      <c r="NJX2" s="28"/>
      <c r="NJY2" s="28"/>
      <c r="NJZ2" s="28"/>
      <c r="NKA2" s="28"/>
      <c r="NKB2" s="28"/>
      <c r="NKC2" s="28"/>
      <c r="NKD2" s="28"/>
      <c r="NKE2" s="28"/>
      <c r="NKF2" s="28"/>
      <c r="NKG2" s="28"/>
      <c r="NKH2" s="28"/>
      <c r="NKI2" s="28"/>
      <c r="NKJ2" s="28"/>
      <c r="NKK2" s="28"/>
      <c r="NKL2" s="28"/>
      <c r="NKM2" s="28"/>
      <c r="NKN2" s="28"/>
      <c r="NKO2" s="28"/>
      <c r="NKP2" s="28"/>
      <c r="NKQ2" s="28"/>
      <c r="NKR2" s="28"/>
      <c r="NKS2" s="28"/>
      <c r="NKT2" s="28"/>
      <c r="NKU2" s="28"/>
      <c r="NKV2" s="28"/>
      <c r="NKW2" s="28"/>
      <c r="NKX2" s="28"/>
      <c r="NKY2" s="28"/>
      <c r="NKZ2" s="28"/>
      <c r="NLA2" s="28"/>
      <c r="NLB2" s="28"/>
      <c r="NLC2" s="28"/>
      <c r="NLD2" s="28"/>
      <c r="NLE2" s="28"/>
      <c r="NLF2" s="28"/>
      <c r="NLG2" s="28"/>
      <c r="NLH2" s="28"/>
      <c r="NLI2" s="28"/>
      <c r="NLJ2" s="28"/>
      <c r="NLK2" s="28"/>
      <c r="NLL2" s="28"/>
      <c r="NLM2" s="28"/>
      <c r="NLN2" s="28"/>
      <c r="NLO2" s="28"/>
      <c r="NLP2" s="28"/>
      <c r="NLQ2" s="28"/>
      <c r="NLR2" s="28"/>
      <c r="NLS2" s="28"/>
      <c r="NLT2" s="28"/>
      <c r="NLU2" s="28"/>
      <c r="NLV2" s="28"/>
      <c r="NLW2" s="28"/>
      <c r="NLX2" s="28"/>
      <c r="NLY2" s="28"/>
      <c r="NLZ2" s="28"/>
      <c r="NMA2" s="28"/>
      <c r="NMB2" s="28"/>
      <c r="NMC2" s="28"/>
      <c r="NMD2" s="28"/>
      <c r="NME2" s="28"/>
      <c r="NMF2" s="28"/>
      <c r="NMG2" s="28"/>
      <c r="NMH2" s="28"/>
      <c r="NMI2" s="28"/>
      <c r="NMJ2" s="28"/>
      <c r="NMK2" s="28"/>
      <c r="NML2" s="28"/>
      <c r="NMM2" s="28"/>
      <c r="NMN2" s="28"/>
      <c r="NMO2" s="28"/>
      <c r="NMP2" s="28"/>
      <c r="NMQ2" s="28"/>
      <c r="NMR2" s="28"/>
      <c r="NMS2" s="28"/>
      <c r="NMT2" s="28"/>
      <c r="NMU2" s="28"/>
      <c r="NMV2" s="28"/>
      <c r="NMW2" s="28"/>
      <c r="NMX2" s="28"/>
      <c r="NMY2" s="28"/>
      <c r="NMZ2" s="28"/>
      <c r="NNA2" s="28"/>
      <c r="NNB2" s="28"/>
      <c r="NNC2" s="28"/>
      <c r="NND2" s="28"/>
      <c r="NNE2" s="28"/>
      <c r="NNF2" s="28"/>
      <c r="NNG2" s="28"/>
      <c r="NNH2" s="28"/>
      <c r="NNI2" s="28"/>
      <c r="NNJ2" s="28"/>
      <c r="NNK2" s="28"/>
      <c r="NNL2" s="28"/>
      <c r="NNM2" s="28"/>
      <c r="NNN2" s="28"/>
      <c r="NNO2" s="28"/>
      <c r="NNP2" s="28"/>
      <c r="NNQ2" s="28"/>
      <c r="NNR2" s="28"/>
      <c r="NNS2" s="28"/>
      <c r="NNT2" s="28"/>
      <c r="NNU2" s="28"/>
      <c r="NNV2" s="28"/>
      <c r="NNW2" s="28"/>
      <c r="NNX2" s="28"/>
      <c r="NNY2" s="28"/>
      <c r="NNZ2" s="28"/>
      <c r="NOA2" s="28"/>
      <c r="NOB2" s="28"/>
      <c r="NOC2" s="28"/>
      <c r="NOD2" s="28"/>
      <c r="NOE2" s="28"/>
      <c r="NOF2" s="28"/>
      <c r="NOG2" s="28"/>
      <c r="NOH2" s="28"/>
      <c r="NOI2" s="28"/>
      <c r="NOJ2" s="28"/>
      <c r="NOK2" s="28"/>
      <c r="NOL2" s="28"/>
      <c r="NOM2" s="28"/>
      <c r="NON2" s="28"/>
      <c r="NOO2" s="28"/>
      <c r="NOP2" s="28"/>
      <c r="NOQ2" s="28"/>
      <c r="NOR2" s="28"/>
      <c r="NOS2" s="28"/>
      <c r="NOT2" s="28"/>
      <c r="NOU2" s="28"/>
      <c r="NOV2" s="28"/>
      <c r="NOW2" s="28"/>
      <c r="NOX2" s="28"/>
      <c r="NOY2" s="28"/>
      <c r="NOZ2" s="28"/>
      <c r="NPA2" s="28"/>
      <c r="NPB2" s="28"/>
      <c r="NPC2" s="28"/>
      <c r="NPD2" s="28"/>
      <c r="NPE2" s="28"/>
      <c r="NPF2" s="28"/>
      <c r="NPG2" s="28"/>
      <c r="NPH2" s="28"/>
      <c r="NPI2" s="28"/>
      <c r="NPJ2" s="28"/>
      <c r="NPK2" s="28"/>
      <c r="NPL2" s="28"/>
      <c r="NPM2" s="28"/>
      <c r="NPN2" s="28"/>
      <c r="NPO2" s="28"/>
      <c r="NPP2" s="28"/>
      <c r="NPQ2" s="28"/>
      <c r="NPR2" s="28"/>
      <c r="NPS2" s="28"/>
      <c r="NPT2" s="28"/>
      <c r="NPU2" s="28"/>
      <c r="NPV2" s="28"/>
      <c r="NPW2" s="28"/>
      <c r="NPX2" s="28"/>
      <c r="NPY2" s="28"/>
      <c r="NPZ2" s="28"/>
      <c r="NQA2" s="28"/>
      <c r="NQB2" s="28"/>
      <c r="NQC2" s="28"/>
      <c r="NQD2" s="28"/>
      <c r="NQE2" s="28"/>
      <c r="NQF2" s="28"/>
      <c r="NQG2" s="28"/>
      <c r="NQH2" s="28"/>
      <c r="NQI2" s="28"/>
      <c r="NQJ2" s="28"/>
      <c r="NQK2" s="28"/>
      <c r="NQL2" s="28"/>
      <c r="NQM2" s="28"/>
      <c r="NQN2" s="28"/>
      <c r="NQO2" s="28"/>
      <c r="NQP2" s="28"/>
      <c r="NQQ2" s="28"/>
      <c r="NQR2" s="28"/>
      <c r="NQS2" s="28"/>
      <c r="NQT2" s="28"/>
      <c r="NQU2" s="28"/>
      <c r="NQV2" s="28"/>
      <c r="NQW2" s="28"/>
      <c r="NQX2" s="28"/>
      <c r="NQY2" s="28"/>
      <c r="NQZ2" s="28"/>
      <c r="NRA2" s="28"/>
      <c r="NRB2" s="28"/>
      <c r="NRC2" s="28"/>
      <c r="NRD2" s="28"/>
      <c r="NRE2" s="28"/>
      <c r="NRF2" s="28"/>
      <c r="NRG2" s="28"/>
      <c r="NRH2" s="28"/>
      <c r="NRI2" s="28"/>
      <c r="NRJ2" s="28"/>
      <c r="NRK2" s="28"/>
      <c r="NRL2" s="28"/>
      <c r="NRM2" s="28"/>
      <c r="NRN2" s="28"/>
      <c r="NRO2" s="28"/>
      <c r="NRP2" s="28"/>
      <c r="NRQ2" s="28"/>
      <c r="NRR2" s="28"/>
      <c r="NRS2" s="28"/>
      <c r="NRT2" s="28"/>
      <c r="NRU2" s="28"/>
      <c r="NRV2" s="28"/>
      <c r="NRW2" s="28"/>
      <c r="NRX2" s="28"/>
      <c r="NRY2" s="28"/>
      <c r="NRZ2" s="28"/>
      <c r="NSA2" s="28"/>
      <c r="NSB2" s="28"/>
      <c r="NSC2" s="28"/>
      <c r="NSD2" s="28"/>
      <c r="NSE2" s="28"/>
      <c r="NSF2" s="28"/>
      <c r="NSG2" s="28"/>
      <c r="NSH2" s="28"/>
      <c r="NSI2" s="28"/>
      <c r="NSJ2" s="28"/>
      <c r="NSK2" s="28"/>
      <c r="NSL2" s="28"/>
      <c r="NSM2" s="28"/>
      <c r="NSN2" s="28"/>
      <c r="NSO2" s="28"/>
      <c r="NSP2" s="28"/>
      <c r="NSQ2" s="28"/>
      <c r="NSR2" s="28"/>
      <c r="NSS2" s="28"/>
      <c r="NST2" s="28"/>
      <c r="NSU2" s="28"/>
      <c r="NSV2" s="28"/>
      <c r="NSW2" s="28"/>
      <c r="NSX2" s="28"/>
      <c r="NSY2" s="28"/>
      <c r="NSZ2" s="28"/>
      <c r="NTA2" s="28"/>
      <c r="NTB2" s="28"/>
      <c r="NTC2" s="28"/>
      <c r="NTD2" s="28"/>
      <c r="NTE2" s="28"/>
      <c r="NTF2" s="28"/>
      <c r="NTG2" s="28"/>
      <c r="NTH2" s="28"/>
      <c r="NTI2" s="28"/>
      <c r="NTJ2" s="28"/>
      <c r="NTK2" s="28"/>
      <c r="NTL2" s="28"/>
      <c r="NTM2" s="28"/>
      <c r="NTN2" s="28"/>
      <c r="NTO2" s="28"/>
      <c r="NTP2" s="28"/>
      <c r="NTQ2" s="28"/>
      <c r="NTR2" s="28"/>
      <c r="NTS2" s="28"/>
      <c r="NTT2" s="28"/>
      <c r="NTU2" s="28"/>
      <c r="NTV2" s="28"/>
      <c r="NTW2" s="28"/>
      <c r="NTX2" s="28"/>
      <c r="NTY2" s="28"/>
      <c r="NTZ2" s="28"/>
      <c r="NUA2" s="28"/>
      <c r="NUB2" s="28"/>
      <c r="NUC2" s="28"/>
      <c r="NUD2" s="28"/>
      <c r="NUE2" s="28"/>
      <c r="NUF2" s="28"/>
      <c r="NUG2" s="28"/>
      <c r="NUH2" s="28"/>
      <c r="NUI2" s="28"/>
      <c r="NUJ2" s="28"/>
      <c r="NUK2" s="28"/>
      <c r="NUL2" s="28"/>
      <c r="NUM2" s="28"/>
      <c r="NUN2" s="28"/>
      <c r="NUO2" s="28"/>
      <c r="NUP2" s="28"/>
      <c r="NUQ2" s="28"/>
      <c r="NUR2" s="28"/>
      <c r="NUS2" s="28"/>
      <c r="NUT2" s="28"/>
      <c r="NUU2" s="28"/>
      <c r="NUV2" s="28"/>
      <c r="NUW2" s="28"/>
      <c r="NUX2" s="28"/>
      <c r="NUY2" s="28"/>
      <c r="NUZ2" s="28"/>
      <c r="NVA2" s="28"/>
      <c r="NVB2" s="28"/>
      <c r="NVC2" s="28"/>
      <c r="NVD2" s="28"/>
      <c r="NVE2" s="28"/>
      <c r="NVF2" s="28"/>
      <c r="NVG2" s="28"/>
      <c r="NVH2" s="28"/>
      <c r="NVI2" s="28"/>
      <c r="NVJ2" s="28"/>
      <c r="NVK2" s="28"/>
      <c r="NVL2" s="28"/>
      <c r="NVM2" s="28"/>
      <c r="NVN2" s="28"/>
      <c r="NVO2" s="28"/>
      <c r="NVP2" s="28"/>
      <c r="NVQ2" s="28"/>
      <c r="NVR2" s="28"/>
      <c r="NVS2" s="28"/>
      <c r="NVT2" s="28"/>
      <c r="NVU2" s="28"/>
      <c r="NVV2" s="28"/>
      <c r="NVW2" s="28"/>
      <c r="NVX2" s="28"/>
      <c r="NVY2" s="28"/>
      <c r="NVZ2" s="28"/>
      <c r="NWA2" s="28"/>
      <c r="NWB2" s="28"/>
      <c r="NWC2" s="28"/>
      <c r="NWD2" s="28"/>
      <c r="NWE2" s="28"/>
      <c r="NWF2" s="28"/>
      <c r="NWG2" s="28"/>
      <c r="NWH2" s="28"/>
      <c r="NWI2" s="28"/>
      <c r="NWJ2" s="28"/>
      <c r="NWK2" s="28"/>
      <c r="NWL2" s="28"/>
      <c r="NWM2" s="28"/>
      <c r="NWN2" s="28"/>
      <c r="NWO2" s="28"/>
      <c r="NWP2" s="28"/>
      <c r="NWQ2" s="28"/>
      <c r="NWR2" s="28"/>
      <c r="NWS2" s="28"/>
      <c r="NWT2" s="28"/>
      <c r="NWU2" s="28"/>
      <c r="NWV2" s="28"/>
      <c r="NWW2" s="28"/>
      <c r="NWX2" s="28"/>
      <c r="NWY2" s="28"/>
      <c r="NWZ2" s="28"/>
      <c r="NXA2" s="28"/>
      <c r="NXB2" s="28"/>
      <c r="NXC2" s="28"/>
      <c r="NXD2" s="28"/>
      <c r="NXE2" s="28"/>
      <c r="NXF2" s="28"/>
      <c r="NXG2" s="28"/>
      <c r="NXH2" s="28"/>
      <c r="NXI2" s="28"/>
      <c r="NXJ2" s="28"/>
      <c r="NXK2" s="28"/>
      <c r="NXL2" s="28"/>
      <c r="NXM2" s="28"/>
      <c r="NXN2" s="28"/>
      <c r="NXO2" s="28"/>
      <c r="NXP2" s="28"/>
      <c r="NXQ2" s="28"/>
      <c r="NXR2" s="28"/>
      <c r="NXS2" s="28"/>
      <c r="NXT2" s="28"/>
      <c r="NXU2" s="28"/>
      <c r="NXV2" s="28"/>
      <c r="NXW2" s="28"/>
      <c r="NXX2" s="28"/>
      <c r="NXY2" s="28"/>
      <c r="NXZ2" s="28"/>
      <c r="NYA2" s="28"/>
      <c r="NYB2" s="28"/>
      <c r="NYC2" s="28"/>
      <c r="NYD2" s="28"/>
      <c r="NYE2" s="28"/>
      <c r="NYF2" s="28"/>
      <c r="NYG2" s="28"/>
      <c r="NYH2" s="28"/>
      <c r="NYI2" s="28"/>
      <c r="NYJ2" s="28"/>
      <c r="NYK2" s="28"/>
      <c r="NYL2" s="28"/>
      <c r="NYM2" s="28"/>
      <c r="NYN2" s="28"/>
      <c r="NYO2" s="28"/>
      <c r="NYP2" s="28"/>
      <c r="NYQ2" s="28"/>
      <c r="NYR2" s="28"/>
      <c r="NYS2" s="28"/>
      <c r="NYT2" s="28"/>
      <c r="NYU2" s="28"/>
      <c r="NYV2" s="28"/>
      <c r="NYW2" s="28"/>
      <c r="NYX2" s="28"/>
      <c r="NYY2" s="28"/>
      <c r="NYZ2" s="28"/>
      <c r="NZA2" s="28"/>
      <c r="NZB2" s="28"/>
      <c r="NZC2" s="28"/>
      <c r="NZD2" s="28"/>
      <c r="NZE2" s="28"/>
      <c r="NZF2" s="28"/>
      <c r="NZG2" s="28"/>
      <c r="NZH2" s="28"/>
      <c r="NZI2" s="28"/>
      <c r="NZJ2" s="28"/>
      <c r="NZK2" s="28"/>
      <c r="NZL2" s="28"/>
      <c r="NZM2" s="28"/>
      <c r="NZN2" s="28"/>
      <c r="NZO2" s="28"/>
      <c r="NZP2" s="28"/>
      <c r="NZQ2" s="28"/>
      <c r="NZR2" s="28"/>
      <c r="NZS2" s="28"/>
      <c r="NZT2" s="28"/>
      <c r="NZU2" s="28"/>
      <c r="NZV2" s="28"/>
      <c r="NZW2" s="28"/>
      <c r="NZX2" s="28"/>
      <c r="NZY2" s="28"/>
      <c r="NZZ2" s="28"/>
      <c r="OAA2" s="28"/>
      <c r="OAB2" s="28"/>
      <c r="OAC2" s="28"/>
      <c r="OAD2" s="28"/>
      <c r="OAE2" s="28"/>
      <c r="OAF2" s="28"/>
      <c r="OAG2" s="28"/>
      <c r="OAH2" s="28"/>
      <c r="OAI2" s="28"/>
      <c r="OAJ2" s="28"/>
      <c r="OAK2" s="28"/>
      <c r="OAL2" s="28"/>
      <c r="OAM2" s="28"/>
      <c r="OAN2" s="28"/>
      <c r="OAO2" s="28"/>
      <c r="OAP2" s="28"/>
      <c r="OAQ2" s="28"/>
      <c r="OAR2" s="28"/>
      <c r="OAS2" s="28"/>
      <c r="OAT2" s="28"/>
      <c r="OAU2" s="28"/>
      <c r="OAV2" s="28"/>
      <c r="OAW2" s="28"/>
      <c r="OAX2" s="28"/>
      <c r="OAY2" s="28"/>
      <c r="OAZ2" s="28"/>
      <c r="OBA2" s="28"/>
      <c r="OBB2" s="28"/>
      <c r="OBC2" s="28"/>
      <c r="OBD2" s="28"/>
      <c r="OBE2" s="28"/>
      <c r="OBF2" s="28"/>
      <c r="OBG2" s="28"/>
      <c r="OBH2" s="28"/>
      <c r="OBI2" s="28"/>
      <c r="OBJ2" s="28"/>
      <c r="OBK2" s="28"/>
      <c r="OBL2" s="28"/>
      <c r="OBM2" s="28"/>
      <c r="OBN2" s="28"/>
      <c r="OBO2" s="28"/>
      <c r="OBP2" s="28"/>
      <c r="OBQ2" s="28"/>
      <c r="OBR2" s="28"/>
      <c r="OBS2" s="28"/>
      <c r="OBT2" s="28"/>
      <c r="OBU2" s="28"/>
      <c r="OBV2" s="28"/>
      <c r="OBW2" s="28"/>
      <c r="OBX2" s="28"/>
      <c r="OBY2" s="28"/>
      <c r="OBZ2" s="28"/>
      <c r="OCA2" s="28"/>
      <c r="OCB2" s="28"/>
      <c r="OCC2" s="28"/>
      <c r="OCD2" s="28"/>
      <c r="OCE2" s="28"/>
      <c r="OCF2" s="28"/>
      <c r="OCG2" s="28"/>
      <c r="OCH2" s="28"/>
      <c r="OCI2" s="28"/>
      <c r="OCJ2" s="28"/>
      <c r="OCK2" s="28"/>
      <c r="OCL2" s="28"/>
      <c r="OCM2" s="28"/>
      <c r="OCN2" s="28"/>
      <c r="OCO2" s="28"/>
      <c r="OCP2" s="28"/>
      <c r="OCQ2" s="28"/>
      <c r="OCR2" s="28"/>
      <c r="OCS2" s="28"/>
      <c r="OCT2" s="28"/>
      <c r="OCU2" s="28"/>
      <c r="OCV2" s="28"/>
      <c r="OCW2" s="28"/>
      <c r="OCX2" s="28"/>
      <c r="OCY2" s="28"/>
      <c r="OCZ2" s="28"/>
      <c r="ODA2" s="28"/>
      <c r="ODB2" s="28"/>
      <c r="ODC2" s="28"/>
      <c r="ODD2" s="28"/>
      <c r="ODE2" s="28"/>
      <c r="ODF2" s="28"/>
      <c r="ODG2" s="28"/>
      <c r="ODH2" s="28"/>
      <c r="ODI2" s="28"/>
      <c r="ODJ2" s="28"/>
      <c r="ODK2" s="28"/>
      <c r="ODL2" s="28"/>
      <c r="ODM2" s="28"/>
      <c r="ODN2" s="28"/>
      <c r="ODO2" s="28"/>
      <c r="ODP2" s="28"/>
      <c r="ODQ2" s="28"/>
      <c r="ODR2" s="28"/>
      <c r="ODS2" s="28"/>
      <c r="ODT2" s="28"/>
      <c r="ODU2" s="28"/>
      <c r="ODV2" s="28"/>
      <c r="ODW2" s="28"/>
      <c r="ODX2" s="28"/>
      <c r="ODY2" s="28"/>
      <c r="ODZ2" s="28"/>
      <c r="OEA2" s="28"/>
      <c r="OEB2" s="28"/>
      <c r="OEC2" s="28"/>
      <c r="OED2" s="28"/>
      <c r="OEE2" s="28"/>
      <c r="OEF2" s="28"/>
      <c r="OEG2" s="28"/>
      <c r="OEH2" s="28"/>
      <c r="OEI2" s="28"/>
      <c r="OEJ2" s="28"/>
      <c r="OEK2" s="28"/>
      <c r="OEL2" s="28"/>
      <c r="OEM2" s="28"/>
      <c r="OEN2" s="28"/>
      <c r="OEO2" s="28"/>
      <c r="OEP2" s="28"/>
      <c r="OEQ2" s="28"/>
      <c r="OER2" s="28"/>
      <c r="OES2" s="28"/>
      <c r="OET2" s="28"/>
      <c r="OEU2" s="28"/>
      <c r="OEV2" s="28"/>
      <c r="OEW2" s="28"/>
      <c r="OEX2" s="28"/>
      <c r="OEY2" s="28"/>
      <c r="OEZ2" s="28"/>
      <c r="OFA2" s="28"/>
      <c r="OFB2" s="28"/>
      <c r="OFC2" s="28"/>
      <c r="OFD2" s="28"/>
      <c r="OFE2" s="28"/>
      <c r="OFF2" s="28"/>
      <c r="OFG2" s="28"/>
      <c r="OFH2" s="28"/>
      <c r="OFI2" s="28"/>
      <c r="OFJ2" s="28"/>
      <c r="OFK2" s="28"/>
      <c r="OFL2" s="28"/>
      <c r="OFM2" s="28"/>
      <c r="OFN2" s="28"/>
      <c r="OFO2" s="28"/>
      <c r="OFP2" s="28"/>
      <c r="OFQ2" s="28"/>
      <c r="OFR2" s="28"/>
      <c r="OFS2" s="28"/>
      <c r="OFT2" s="28"/>
      <c r="OFU2" s="28"/>
      <c r="OFV2" s="28"/>
      <c r="OFW2" s="28"/>
      <c r="OFX2" s="28"/>
      <c r="OFY2" s="28"/>
      <c r="OFZ2" s="28"/>
      <c r="OGA2" s="28"/>
      <c r="OGB2" s="28"/>
      <c r="OGC2" s="28"/>
      <c r="OGD2" s="28"/>
      <c r="OGE2" s="28"/>
      <c r="OGF2" s="28"/>
      <c r="OGG2" s="28"/>
      <c r="OGH2" s="28"/>
      <c r="OGI2" s="28"/>
      <c r="OGJ2" s="28"/>
      <c r="OGK2" s="28"/>
      <c r="OGL2" s="28"/>
      <c r="OGM2" s="28"/>
      <c r="OGN2" s="28"/>
      <c r="OGO2" s="28"/>
      <c r="OGP2" s="28"/>
      <c r="OGQ2" s="28"/>
      <c r="OGR2" s="28"/>
      <c r="OGS2" s="28"/>
      <c r="OGT2" s="28"/>
      <c r="OGU2" s="28"/>
      <c r="OGV2" s="28"/>
      <c r="OGW2" s="28"/>
      <c r="OGX2" s="28"/>
      <c r="OGY2" s="28"/>
      <c r="OGZ2" s="28"/>
      <c r="OHA2" s="28"/>
      <c r="OHB2" s="28"/>
      <c r="OHC2" s="28"/>
      <c r="OHD2" s="28"/>
      <c r="OHE2" s="28"/>
      <c r="OHF2" s="28"/>
      <c r="OHG2" s="28"/>
      <c r="OHH2" s="28"/>
      <c r="OHI2" s="28"/>
      <c r="OHJ2" s="28"/>
      <c r="OHK2" s="28"/>
      <c r="OHL2" s="28"/>
      <c r="OHM2" s="28"/>
      <c r="OHN2" s="28"/>
      <c r="OHO2" s="28"/>
      <c r="OHP2" s="28"/>
      <c r="OHQ2" s="28"/>
      <c r="OHR2" s="28"/>
      <c r="OHS2" s="28"/>
      <c r="OHT2" s="28"/>
      <c r="OHU2" s="28"/>
      <c r="OHV2" s="28"/>
      <c r="OHW2" s="28"/>
      <c r="OHX2" s="28"/>
      <c r="OHY2" s="28"/>
      <c r="OHZ2" s="28"/>
      <c r="OIA2" s="28"/>
      <c r="OIB2" s="28"/>
      <c r="OIC2" s="28"/>
      <c r="OID2" s="28"/>
      <c r="OIE2" s="28"/>
      <c r="OIF2" s="28"/>
      <c r="OIG2" s="28"/>
      <c r="OIH2" s="28"/>
      <c r="OII2" s="28"/>
      <c r="OIJ2" s="28"/>
      <c r="OIK2" s="28"/>
      <c r="OIL2" s="28"/>
      <c r="OIM2" s="28"/>
      <c r="OIN2" s="28"/>
      <c r="OIO2" s="28"/>
      <c r="OIP2" s="28"/>
      <c r="OIQ2" s="28"/>
      <c r="OIR2" s="28"/>
      <c r="OIS2" s="28"/>
      <c r="OIT2" s="28"/>
      <c r="OIU2" s="28"/>
      <c r="OIV2" s="28"/>
      <c r="OIW2" s="28"/>
      <c r="OIX2" s="28"/>
      <c r="OIY2" s="28"/>
      <c r="OIZ2" s="28"/>
      <c r="OJA2" s="28"/>
      <c r="OJB2" s="28"/>
      <c r="OJC2" s="28"/>
      <c r="OJD2" s="28"/>
      <c r="OJE2" s="28"/>
      <c r="OJF2" s="28"/>
      <c r="OJG2" s="28"/>
      <c r="OJH2" s="28"/>
      <c r="OJI2" s="28"/>
      <c r="OJJ2" s="28"/>
      <c r="OJK2" s="28"/>
      <c r="OJL2" s="28"/>
      <c r="OJM2" s="28"/>
      <c r="OJN2" s="28"/>
      <c r="OJO2" s="28"/>
      <c r="OJP2" s="28"/>
      <c r="OJQ2" s="28"/>
      <c r="OJR2" s="28"/>
      <c r="OJS2" s="28"/>
      <c r="OJT2" s="28"/>
      <c r="OJU2" s="28"/>
      <c r="OJV2" s="28"/>
      <c r="OJW2" s="28"/>
      <c r="OJX2" s="28"/>
      <c r="OJY2" s="28"/>
      <c r="OJZ2" s="28"/>
      <c r="OKA2" s="28"/>
      <c r="OKB2" s="28"/>
      <c r="OKC2" s="28"/>
      <c r="OKD2" s="28"/>
      <c r="OKE2" s="28"/>
      <c r="OKF2" s="28"/>
      <c r="OKG2" s="28"/>
      <c r="OKH2" s="28"/>
      <c r="OKI2" s="28"/>
      <c r="OKJ2" s="28"/>
      <c r="OKK2" s="28"/>
      <c r="OKL2" s="28"/>
      <c r="OKM2" s="28"/>
      <c r="OKN2" s="28"/>
      <c r="OKO2" s="28"/>
      <c r="OKP2" s="28"/>
      <c r="OKQ2" s="28"/>
      <c r="OKR2" s="28"/>
      <c r="OKS2" s="28"/>
      <c r="OKT2" s="28"/>
      <c r="OKU2" s="28"/>
      <c r="OKV2" s="28"/>
      <c r="OKW2" s="28"/>
      <c r="OKX2" s="28"/>
      <c r="OKY2" s="28"/>
      <c r="OKZ2" s="28"/>
      <c r="OLA2" s="28"/>
      <c r="OLB2" s="28"/>
      <c r="OLC2" s="28"/>
      <c r="OLD2" s="28"/>
      <c r="OLE2" s="28"/>
      <c r="OLF2" s="28"/>
      <c r="OLG2" s="28"/>
      <c r="OLH2" s="28"/>
      <c r="OLI2" s="28"/>
      <c r="OLJ2" s="28"/>
      <c r="OLK2" s="28"/>
      <c r="OLL2" s="28"/>
      <c r="OLM2" s="28"/>
      <c r="OLN2" s="28"/>
      <c r="OLO2" s="28"/>
      <c r="OLP2" s="28"/>
      <c r="OLQ2" s="28"/>
      <c r="OLR2" s="28"/>
      <c r="OLS2" s="28"/>
      <c r="OLT2" s="28"/>
      <c r="OLU2" s="28"/>
      <c r="OLV2" s="28"/>
      <c r="OLW2" s="28"/>
      <c r="OLX2" s="28"/>
      <c r="OLY2" s="28"/>
      <c r="OLZ2" s="28"/>
      <c r="OMA2" s="28"/>
      <c r="OMB2" s="28"/>
      <c r="OMC2" s="28"/>
      <c r="OMD2" s="28"/>
      <c r="OME2" s="28"/>
      <c r="OMF2" s="28"/>
      <c r="OMG2" s="28"/>
      <c r="OMH2" s="28"/>
      <c r="OMI2" s="28"/>
      <c r="OMJ2" s="28"/>
      <c r="OMK2" s="28"/>
      <c r="OML2" s="28"/>
      <c r="OMM2" s="28"/>
      <c r="OMN2" s="28"/>
      <c r="OMO2" s="28"/>
      <c r="OMP2" s="28"/>
      <c r="OMQ2" s="28"/>
      <c r="OMR2" s="28"/>
      <c r="OMS2" s="28"/>
      <c r="OMT2" s="28"/>
      <c r="OMU2" s="28"/>
      <c r="OMV2" s="28"/>
      <c r="OMW2" s="28"/>
      <c r="OMX2" s="28"/>
      <c r="OMY2" s="28"/>
      <c r="OMZ2" s="28"/>
      <c r="ONA2" s="28"/>
      <c r="ONB2" s="28"/>
      <c r="ONC2" s="28"/>
      <c r="OND2" s="28"/>
      <c r="ONE2" s="28"/>
      <c r="ONF2" s="28"/>
      <c r="ONG2" s="28"/>
      <c r="ONH2" s="28"/>
      <c r="ONI2" s="28"/>
      <c r="ONJ2" s="28"/>
      <c r="ONK2" s="28"/>
      <c r="ONL2" s="28"/>
      <c r="ONM2" s="28"/>
      <c r="ONN2" s="28"/>
      <c r="ONO2" s="28"/>
      <c r="ONP2" s="28"/>
      <c r="ONQ2" s="28"/>
      <c r="ONR2" s="28"/>
      <c r="ONS2" s="28"/>
      <c r="ONT2" s="28"/>
      <c r="ONU2" s="28"/>
      <c r="ONV2" s="28"/>
      <c r="ONW2" s="28"/>
      <c r="ONX2" s="28"/>
      <c r="ONY2" s="28"/>
      <c r="ONZ2" s="28"/>
      <c r="OOA2" s="28"/>
      <c r="OOB2" s="28"/>
      <c r="OOC2" s="28"/>
      <c r="OOD2" s="28"/>
      <c r="OOE2" s="28"/>
      <c r="OOF2" s="28"/>
      <c r="OOG2" s="28"/>
      <c r="OOH2" s="28"/>
      <c r="OOI2" s="28"/>
      <c r="OOJ2" s="28"/>
      <c r="OOK2" s="28"/>
      <c r="OOL2" s="28"/>
      <c r="OOM2" s="28"/>
      <c r="OON2" s="28"/>
      <c r="OOO2" s="28"/>
      <c r="OOP2" s="28"/>
      <c r="OOQ2" s="28"/>
      <c r="OOR2" s="28"/>
      <c r="OOS2" s="28"/>
      <c r="OOT2" s="28"/>
      <c r="OOU2" s="28"/>
      <c r="OOV2" s="28"/>
      <c r="OOW2" s="28"/>
      <c r="OOX2" s="28"/>
      <c r="OOY2" s="28"/>
      <c r="OOZ2" s="28"/>
      <c r="OPA2" s="28"/>
      <c r="OPB2" s="28"/>
      <c r="OPC2" s="28"/>
      <c r="OPD2" s="28"/>
      <c r="OPE2" s="28"/>
      <c r="OPF2" s="28"/>
      <c r="OPG2" s="28"/>
      <c r="OPH2" s="28"/>
      <c r="OPI2" s="28"/>
      <c r="OPJ2" s="28"/>
      <c r="OPK2" s="28"/>
      <c r="OPL2" s="28"/>
      <c r="OPM2" s="28"/>
      <c r="OPN2" s="28"/>
      <c r="OPO2" s="28"/>
      <c r="OPP2" s="28"/>
      <c r="OPQ2" s="28"/>
      <c r="OPR2" s="28"/>
      <c r="OPS2" s="28"/>
      <c r="OPT2" s="28"/>
      <c r="OPU2" s="28"/>
      <c r="OPV2" s="28"/>
      <c r="OPW2" s="28"/>
      <c r="OPX2" s="28"/>
      <c r="OPY2" s="28"/>
      <c r="OPZ2" s="28"/>
      <c r="OQA2" s="28"/>
      <c r="OQB2" s="28"/>
      <c r="OQC2" s="28"/>
      <c r="OQD2" s="28"/>
      <c r="OQE2" s="28"/>
      <c r="OQF2" s="28"/>
      <c r="OQG2" s="28"/>
      <c r="OQH2" s="28"/>
      <c r="OQI2" s="28"/>
      <c r="OQJ2" s="28"/>
      <c r="OQK2" s="28"/>
      <c r="OQL2" s="28"/>
      <c r="OQM2" s="28"/>
      <c r="OQN2" s="28"/>
      <c r="OQO2" s="28"/>
      <c r="OQP2" s="28"/>
      <c r="OQQ2" s="28"/>
      <c r="OQR2" s="28"/>
      <c r="OQS2" s="28"/>
      <c r="OQT2" s="28"/>
      <c r="OQU2" s="28"/>
      <c r="OQV2" s="28"/>
      <c r="OQW2" s="28"/>
      <c r="OQX2" s="28"/>
      <c r="OQY2" s="28"/>
      <c r="OQZ2" s="28"/>
      <c r="ORA2" s="28"/>
      <c r="ORB2" s="28"/>
      <c r="ORC2" s="28"/>
      <c r="ORD2" s="28"/>
      <c r="ORE2" s="28"/>
      <c r="ORF2" s="28"/>
      <c r="ORG2" s="28"/>
      <c r="ORH2" s="28"/>
      <c r="ORI2" s="28"/>
      <c r="ORJ2" s="28"/>
      <c r="ORK2" s="28"/>
      <c r="ORL2" s="28"/>
      <c r="ORM2" s="28"/>
      <c r="ORN2" s="28"/>
      <c r="ORO2" s="28"/>
      <c r="ORP2" s="28"/>
      <c r="ORQ2" s="28"/>
      <c r="ORR2" s="28"/>
      <c r="ORS2" s="28"/>
      <c r="ORT2" s="28"/>
      <c r="ORU2" s="28"/>
      <c r="ORV2" s="28"/>
      <c r="ORW2" s="28"/>
      <c r="ORX2" s="28"/>
      <c r="ORY2" s="28"/>
      <c r="ORZ2" s="28"/>
      <c r="OSA2" s="28"/>
      <c r="OSB2" s="28"/>
      <c r="OSC2" s="28"/>
      <c r="OSD2" s="28"/>
      <c r="OSE2" s="28"/>
      <c r="OSF2" s="28"/>
      <c r="OSG2" s="28"/>
      <c r="OSH2" s="28"/>
      <c r="OSI2" s="28"/>
      <c r="OSJ2" s="28"/>
      <c r="OSK2" s="28"/>
      <c r="OSL2" s="28"/>
      <c r="OSM2" s="28"/>
      <c r="OSN2" s="28"/>
      <c r="OSO2" s="28"/>
      <c r="OSP2" s="28"/>
      <c r="OSQ2" s="28"/>
      <c r="OSR2" s="28"/>
      <c r="OSS2" s="28"/>
      <c r="OST2" s="28"/>
      <c r="OSU2" s="28"/>
      <c r="OSV2" s="28"/>
      <c r="OSW2" s="28"/>
      <c r="OSX2" s="28"/>
      <c r="OSY2" s="28"/>
      <c r="OSZ2" s="28"/>
      <c r="OTA2" s="28"/>
      <c r="OTB2" s="28"/>
      <c r="OTC2" s="28"/>
      <c r="OTD2" s="28"/>
      <c r="OTE2" s="28"/>
      <c r="OTF2" s="28"/>
      <c r="OTG2" s="28"/>
      <c r="OTH2" s="28"/>
      <c r="OTI2" s="28"/>
      <c r="OTJ2" s="28"/>
      <c r="OTK2" s="28"/>
      <c r="OTL2" s="28"/>
      <c r="OTM2" s="28"/>
      <c r="OTN2" s="28"/>
      <c r="OTO2" s="28"/>
      <c r="OTP2" s="28"/>
      <c r="OTQ2" s="28"/>
      <c r="OTR2" s="28"/>
      <c r="OTS2" s="28"/>
      <c r="OTT2" s="28"/>
      <c r="OTU2" s="28"/>
      <c r="OTV2" s="28"/>
      <c r="OTW2" s="28"/>
      <c r="OTX2" s="28"/>
      <c r="OTY2" s="28"/>
      <c r="OTZ2" s="28"/>
      <c r="OUA2" s="28"/>
      <c r="OUB2" s="28"/>
      <c r="OUC2" s="28"/>
      <c r="OUD2" s="28"/>
      <c r="OUE2" s="28"/>
      <c r="OUF2" s="28"/>
      <c r="OUG2" s="28"/>
      <c r="OUH2" s="28"/>
      <c r="OUI2" s="28"/>
      <c r="OUJ2" s="28"/>
      <c r="OUK2" s="28"/>
      <c r="OUL2" s="28"/>
      <c r="OUM2" s="28"/>
      <c r="OUN2" s="28"/>
      <c r="OUO2" s="28"/>
      <c r="OUP2" s="28"/>
      <c r="OUQ2" s="28"/>
      <c r="OUR2" s="28"/>
      <c r="OUS2" s="28"/>
      <c r="OUT2" s="28"/>
      <c r="OUU2" s="28"/>
      <c r="OUV2" s="28"/>
      <c r="OUW2" s="28"/>
      <c r="OUX2" s="28"/>
      <c r="OUY2" s="28"/>
      <c r="OUZ2" s="28"/>
      <c r="OVA2" s="28"/>
      <c r="OVB2" s="28"/>
      <c r="OVC2" s="28"/>
      <c r="OVD2" s="28"/>
      <c r="OVE2" s="28"/>
      <c r="OVF2" s="28"/>
      <c r="OVG2" s="28"/>
      <c r="OVH2" s="28"/>
      <c r="OVI2" s="28"/>
      <c r="OVJ2" s="28"/>
      <c r="OVK2" s="28"/>
      <c r="OVL2" s="28"/>
      <c r="OVM2" s="28"/>
      <c r="OVN2" s="28"/>
      <c r="OVO2" s="28"/>
      <c r="OVP2" s="28"/>
      <c r="OVQ2" s="28"/>
      <c r="OVR2" s="28"/>
      <c r="OVS2" s="28"/>
      <c r="OVT2" s="28"/>
      <c r="OVU2" s="28"/>
      <c r="OVV2" s="28"/>
      <c r="OVW2" s="28"/>
      <c r="OVX2" s="28"/>
      <c r="OVY2" s="28"/>
      <c r="OVZ2" s="28"/>
      <c r="OWA2" s="28"/>
      <c r="OWB2" s="28"/>
      <c r="OWC2" s="28"/>
      <c r="OWD2" s="28"/>
      <c r="OWE2" s="28"/>
      <c r="OWF2" s="28"/>
      <c r="OWG2" s="28"/>
      <c r="OWH2" s="28"/>
      <c r="OWI2" s="28"/>
      <c r="OWJ2" s="28"/>
      <c r="OWK2" s="28"/>
      <c r="OWL2" s="28"/>
      <c r="OWM2" s="28"/>
      <c r="OWN2" s="28"/>
      <c r="OWO2" s="28"/>
      <c r="OWP2" s="28"/>
      <c r="OWQ2" s="28"/>
      <c r="OWR2" s="28"/>
      <c r="OWS2" s="28"/>
      <c r="OWT2" s="28"/>
      <c r="OWU2" s="28"/>
      <c r="OWV2" s="28"/>
      <c r="OWW2" s="28"/>
      <c r="OWX2" s="28"/>
      <c r="OWY2" s="28"/>
      <c r="OWZ2" s="28"/>
      <c r="OXA2" s="28"/>
      <c r="OXB2" s="28"/>
      <c r="OXC2" s="28"/>
      <c r="OXD2" s="28"/>
      <c r="OXE2" s="28"/>
      <c r="OXF2" s="28"/>
      <c r="OXG2" s="28"/>
      <c r="OXH2" s="28"/>
      <c r="OXI2" s="28"/>
      <c r="OXJ2" s="28"/>
      <c r="OXK2" s="28"/>
      <c r="OXL2" s="28"/>
      <c r="OXM2" s="28"/>
      <c r="OXN2" s="28"/>
      <c r="OXO2" s="28"/>
      <c r="OXP2" s="28"/>
      <c r="OXQ2" s="28"/>
      <c r="OXR2" s="28"/>
      <c r="OXS2" s="28"/>
      <c r="OXT2" s="28"/>
      <c r="OXU2" s="28"/>
      <c r="OXV2" s="28"/>
      <c r="OXW2" s="28"/>
      <c r="OXX2" s="28"/>
      <c r="OXY2" s="28"/>
      <c r="OXZ2" s="28"/>
      <c r="OYA2" s="28"/>
      <c r="OYB2" s="28"/>
      <c r="OYC2" s="28"/>
      <c r="OYD2" s="28"/>
      <c r="OYE2" s="28"/>
      <c r="OYF2" s="28"/>
      <c r="OYG2" s="28"/>
      <c r="OYH2" s="28"/>
      <c r="OYI2" s="28"/>
      <c r="OYJ2" s="28"/>
      <c r="OYK2" s="28"/>
      <c r="OYL2" s="28"/>
      <c r="OYM2" s="28"/>
      <c r="OYN2" s="28"/>
      <c r="OYO2" s="28"/>
      <c r="OYP2" s="28"/>
      <c r="OYQ2" s="28"/>
      <c r="OYR2" s="28"/>
      <c r="OYS2" s="28"/>
      <c r="OYT2" s="28"/>
      <c r="OYU2" s="28"/>
      <c r="OYV2" s="28"/>
      <c r="OYW2" s="28"/>
      <c r="OYX2" s="28"/>
      <c r="OYY2" s="28"/>
      <c r="OYZ2" s="28"/>
      <c r="OZA2" s="28"/>
      <c r="OZB2" s="28"/>
      <c r="OZC2" s="28"/>
      <c r="OZD2" s="28"/>
      <c r="OZE2" s="28"/>
      <c r="OZF2" s="28"/>
      <c r="OZG2" s="28"/>
      <c r="OZH2" s="28"/>
      <c r="OZI2" s="28"/>
      <c r="OZJ2" s="28"/>
      <c r="OZK2" s="28"/>
      <c r="OZL2" s="28"/>
      <c r="OZM2" s="28"/>
      <c r="OZN2" s="28"/>
      <c r="OZO2" s="28"/>
      <c r="OZP2" s="28"/>
      <c r="OZQ2" s="28"/>
      <c r="OZR2" s="28"/>
      <c r="OZS2" s="28"/>
      <c r="OZT2" s="28"/>
      <c r="OZU2" s="28"/>
      <c r="OZV2" s="28"/>
      <c r="OZW2" s="28"/>
      <c r="OZX2" s="28"/>
      <c r="OZY2" s="28"/>
      <c r="OZZ2" s="28"/>
      <c r="PAA2" s="28"/>
      <c r="PAB2" s="28"/>
      <c r="PAC2" s="28"/>
      <c r="PAD2" s="28"/>
      <c r="PAE2" s="28"/>
      <c r="PAF2" s="28"/>
      <c r="PAG2" s="28"/>
      <c r="PAH2" s="28"/>
      <c r="PAI2" s="28"/>
      <c r="PAJ2" s="28"/>
      <c r="PAK2" s="28"/>
      <c r="PAL2" s="28"/>
      <c r="PAM2" s="28"/>
      <c r="PAN2" s="28"/>
      <c r="PAO2" s="28"/>
      <c r="PAP2" s="28"/>
      <c r="PAQ2" s="28"/>
      <c r="PAR2" s="28"/>
      <c r="PAS2" s="28"/>
      <c r="PAT2" s="28"/>
      <c r="PAU2" s="28"/>
      <c r="PAV2" s="28"/>
      <c r="PAW2" s="28"/>
      <c r="PAX2" s="28"/>
      <c r="PAY2" s="28"/>
      <c r="PAZ2" s="28"/>
      <c r="PBA2" s="28"/>
      <c r="PBB2" s="28"/>
      <c r="PBC2" s="28"/>
      <c r="PBD2" s="28"/>
      <c r="PBE2" s="28"/>
      <c r="PBF2" s="28"/>
      <c r="PBG2" s="28"/>
      <c r="PBH2" s="28"/>
      <c r="PBI2" s="28"/>
      <c r="PBJ2" s="28"/>
      <c r="PBK2" s="28"/>
      <c r="PBL2" s="28"/>
      <c r="PBM2" s="28"/>
      <c r="PBN2" s="28"/>
      <c r="PBO2" s="28"/>
      <c r="PBP2" s="28"/>
      <c r="PBQ2" s="28"/>
      <c r="PBR2" s="28"/>
      <c r="PBS2" s="28"/>
      <c r="PBT2" s="28"/>
      <c r="PBU2" s="28"/>
      <c r="PBV2" s="28"/>
      <c r="PBW2" s="28"/>
      <c r="PBX2" s="28"/>
      <c r="PBY2" s="28"/>
      <c r="PBZ2" s="28"/>
      <c r="PCA2" s="28"/>
      <c r="PCB2" s="28"/>
      <c r="PCC2" s="28"/>
      <c r="PCD2" s="28"/>
      <c r="PCE2" s="28"/>
      <c r="PCF2" s="28"/>
      <c r="PCG2" s="28"/>
      <c r="PCH2" s="28"/>
      <c r="PCI2" s="28"/>
      <c r="PCJ2" s="28"/>
      <c r="PCK2" s="28"/>
      <c r="PCL2" s="28"/>
      <c r="PCM2" s="28"/>
      <c r="PCN2" s="28"/>
      <c r="PCO2" s="28"/>
      <c r="PCP2" s="28"/>
      <c r="PCQ2" s="28"/>
      <c r="PCR2" s="28"/>
      <c r="PCS2" s="28"/>
      <c r="PCT2" s="28"/>
      <c r="PCU2" s="28"/>
      <c r="PCV2" s="28"/>
      <c r="PCW2" s="28"/>
      <c r="PCX2" s="28"/>
      <c r="PCY2" s="28"/>
      <c r="PCZ2" s="28"/>
      <c r="PDA2" s="28"/>
      <c r="PDB2" s="28"/>
      <c r="PDC2" s="28"/>
      <c r="PDD2" s="28"/>
      <c r="PDE2" s="28"/>
      <c r="PDF2" s="28"/>
      <c r="PDG2" s="28"/>
      <c r="PDH2" s="28"/>
      <c r="PDI2" s="28"/>
      <c r="PDJ2" s="28"/>
      <c r="PDK2" s="28"/>
      <c r="PDL2" s="28"/>
      <c r="PDM2" s="28"/>
      <c r="PDN2" s="28"/>
      <c r="PDO2" s="28"/>
      <c r="PDP2" s="28"/>
      <c r="PDQ2" s="28"/>
      <c r="PDR2" s="28"/>
      <c r="PDS2" s="28"/>
      <c r="PDT2" s="28"/>
      <c r="PDU2" s="28"/>
      <c r="PDV2" s="28"/>
      <c r="PDW2" s="28"/>
      <c r="PDX2" s="28"/>
      <c r="PDY2" s="28"/>
      <c r="PDZ2" s="28"/>
      <c r="PEA2" s="28"/>
      <c r="PEB2" s="28"/>
      <c r="PEC2" s="28"/>
      <c r="PED2" s="28"/>
      <c r="PEE2" s="28"/>
      <c r="PEF2" s="28"/>
      <c r="PEG2" s="28"/>
      <c r="PEH2" s="28"/>
      <c r="PEI2" s="28"/>
      <c r="PEJ2" s="28"/>
      <c r="PEK2" s="28"/>
      <c r="PEL2" s="28"/>
      <c r="PEM2" s="28"/>
      <c r="PEN2" s="28"/>
      <c r="PEO2" s="28"/>
      <c r="PEP2" s="28"/>
      <c r="PEQ2" s="28"/>
      <c r="PER2" s="28"/>
      <c r="PES2" s="28"/>
      <c r="PET2" s="28"/>
      <c r="PEU2" s="28"/>
      <c r="PEV2" s="28"/>
      <c r="PEW2" s="28"/>
      <c r="PEX2" s="28"/>
      <c r="PEY2" s="28"/>
      <c r="PEZ2" s="28"/>
      <c r="PFA2" s="28"/>
      <c r="PFB2" s="28"/>
      <c r="PFC2" s="28"/>
      <c r="PFD2" s="28"/>
      <c r="PFE2" s="28"/>
      <c r="PFF2" s="28"/>
      <c r="PFG2" s="28"/>
      <c r="PFH2" s="28"/>
      <c r="PFI2" s="28"/>
      <c r="PFJ2" s="28"/>
      <c r="PFK2" s="28"/>
      <c r="PFL2" s="28"/>
      <c r="PFM2" s="28"/>
      <c r="PFN2" s="28"/>
      <c r="PFO2" s="28"/>
      <c r="PFP2" s="28"/>
      <c r="PFQ2" s="28"/>
      <c r="PFR2" s="28"/>
      <c r="PFS2" s="28"/>
      <c r="PFT2" s="28"/>
      <c r="PFU2" s="28"/>
      <c r="PFV2" s="28"/>
      <c r="PFW2" s="28"/>
      <c r="PFX2" s="28"/>
      <c r="PFY2" s="28"/>
      <c r="PFZ2" s="28"/>
      <c r="PGA2" s="28"/>
      <c r="PGB2" s="28"/>
      <c r="PGC2" s="28"/>
      <c r="PGD2" s="28"/>
      <c r="PGE2" s="28"/>
      <c r="PGF2" s="28"/>
      <c r="PGG2" s="28"/>
      <c r="PGH2" s="28"/>
      <c r="PGI2" s="28"/>
      <c r="PGJ2" s="28"/>
      <c r="PGK2" s="28"/>
      <c r="PGL2" s="28"/>
      <c r="PGM2" s="28"/>
      <c r="PGN2" s="28"/>
      <c r="PGO2" s="28"/>
      <c r="PGP2" s="28"/>
      <c r="PGQ2" s="28"/>
      <c r="PGR2" s="28"/>
      <c r="PGS2" s="28"/>
      <c r="PGT2" s="28"/>
      <c r="PGU2" s="28"/>
      <c r="PGV2" s="28"/>
      <c r="PGW2" s="28"/>
      <c r="PGX2" s="28"/>
      <c r="PGY2" s="28"/>
      <c r="PGZ2" s="28"/>
      <c r="PHA2" s="28"/>
      <c r="PHB2" s="28"/>
      <c r="PHC2" s="28"/>
      <c r="PHD2" s="28"/>
      <c r="PHE2" s="28"/>
      <c r="PHF2" s="28"/>
      <c r="PHG2" s="28"/>
      <c r="PHH2" s="28"/>
      <c r="PHI2" s="28"/>
      <c r="PHJ2" s="28"/>
      <c r="PHK2" s="28"/>
      <c r="PHL2" s="28"/>
      <c r="PHM2" s="28"/>
      <c r="PHN2" s="28"/>
      <c r="PHO2" s="28"/>
      <c r="PHP2" s="28"/>
      <c r="PHQ2" s="28"/>
      <c r="PHR2" s="28"/>
      <c r="PHS2" s="28"/>
      <c r="PHT2" s="28"/>
      <c r="PHU2" s="28"/>
      <c r="PHV2" s="28"/>
      <c r="PHW2" s="28"/>
      <c r="PHX2" s="28"/>
      <c r="PHY2" s="28"/>
      <c r="PHZ2" s="28"/>
      <c r="PIA2" s="28"/>
      <c r="PIB2" s="28"/>
      <c r="PIC2" s="28"/>
      <c r="PID2" s="28"/>
      <c r="PIE2" s="28"/>
      <c r="PIF2" s="28"/>
      <c r="PIG2" s="28"/>
      <c r="PIH2" s="28"/>
      <c r="PII2" s="28"/>
      <c r="PIJ2" s="28"/>
      <c r="PIK2" s="28"/>
      <c r="PIL2" s="28"/>
      <c r="PIM2" s="28"/>
      <c r="PIN2" s="28"/>
      <c r="PIO2" s="28"/>
      <c r="PIP2" s="28"/>
      <c r="PIQ2" s="28"/>
      <c r="PIR2" s="28"/>
      <c r="PIS2" s="28"/>
      <c r="PIT2" s="28"/>
      <c r="PIU2" s="28"/>
      <c r="PIV2" s="28"/>
      <c r="PIW2" s="28"/>
      <c r="PIX2" s="28"/>
      <c r="PIY2" s="28"/>
      <c r="PIZ2" s="28"/>
      <c r="PJA2" s="28"/>
      <c r="PJB2" s="28"/>
      <c r="PJC2" s="28"/>
      <c r="PJD2" s="28"/>
      <c r="PJE2" s="28"/>
      <c r="PJF2" s="28"/>
      <c r="PJG2" s="28"/>
      <c r="PJH2" s="28"/>
      <c r="PJI2" s="28"/>
      <c r="PJJ2" s="28"/>
      <c r="PJK2" s="28"/>
      <c r="PJL2" s="28"/>
      <c r="PJM2" s="28"/>
      <c r="PJN2" s="28"/>
      <c r="PJO2" s="28"/>
      <c r="PJP2" s="28"/>
      <c r="PJQ2" s="28"/>
      <c r="PJR2" s="28"/>
      <c r="PJS2" s="28"/>
      <c r="PJT2" s="28"/>
      <c r="PJU2" s="28"/>
      <c r="PJV2" s="28"/>
      <c r="PJW2" s="28"/>
      <c r="PJX2" s="28"/>
      <c r="PJY2" s="28"/>
      <c r="PJZ2" s="28"/>
      <c r="PKA2" s="28"/>
      <c r="PKB2" s="28"/>
      <c r="PKC2" s="28"/>
      <c r="PKD2" s="28"/>
      <c r="PKE2" s="28"/>
      <c r="PKF2" s="28"/>
      <c r="PKG2" s="28"/>
      <c r="PKH2" s="28"/>
      <c r="PKI2" s="28"/>
      <c r="PKJ2" s="28"/>
      <c r="PKK2" s="28"/>
      <c r="PKL2" s="28"/>
      <c r="PKM2" s="28"/>
      <c r="PKN2" s="28"/>
      <c r="PKO2" s="28"/>
      <c r="PKP2" s="28"/>
      <c r="PKQ2" s="28"/>
      <c r="PKR2" s="28"/>
      <c r="PKS2" s="28"/>
      <c r="PKT2" s="28"/>
      <c r="PKU2" s="28"/>
      <c r="PKV2" s="28"/>
      <c r="PKW2" s="28"/>
      <c r="PKX2" s="28"/>
      <c r="PKY2" s="28"/>
      <c r="PKZ2" s="28"/>
      <c r="PLA2" s="28"/>
      <c r="PLB2" s="28"/>
      <c r="PLC2" s="28"/>
      <c r="PLD2" s="28"/>
      <c r="PLE2" s="28"/>
      <c r="PLF2" s="28"/>
      <c r="PLG2" s="28"/>
      <c r="PLH2" s="28"/>
      <c r="PLI2" s="28"/>
      <c r="PLJ2" s="28"/>
      <c r="PLK2" s="28"/>
      <c r="PLL2" s="28"/>
      <c r="PLM2" s="28"/>
      <c r="PLN2" s="28"/>
      <c r="PLO2" s="28"/>
      <c r="PLP2" s="28"/>
      <c r="PLQ2" s="28"/>
      <c r="PLR2" s="28"/>
      <c r="PLS2" s="28"/>
      <c r="PLT2" s="28"/>
      <c r="PLU2" s="28"/>
      <c r="PLV2" s="28"/>
      <c r="PLW2" s="28"/>
      <c r="PLX2" s="28"/>
      <c r="PLY2" s="28"/>
      <c r="PLZ2" s="28"/>
      <c r="PMA2" s="28"/>
      <c r="PMB2" s="28"/>
      <c r="PMC2" s="28"/>
      <c r="PMD2" s="28"/>
      <c r="PME2" s="28"/>
      <c r="PMF2" s="28"/>
      <c r="PMG2" s="28"/>
      <c r="PMH2" s="28"/>
      <c r="PMI2" s="28"/>
      <c r="PMJ2" s="28"/>
      <c r="PMK2" s="28"/>
      <c r="PML2" s="28"/>
      <c r="PMM2" s="28"/>
      <c r="PMN2" s="28"/>
      <c r="PMO2" s="28"/>
      <c r="PMP2" s="28"/>
      <c r="PMQ2" s="28"/>
      <c r="PMR2" s="28"/>
      <c r="PMS2" s="28"/>
      <c r="PMT2" s="28"/>
      <c r="PMU2" s="28"/>
      <c r="PMV2" s="28"/>
      <c r="PMW2" s="28"/>
      <c r="PMX2" s="28"/>
      <c r="PMY2" s="28"/>
      <c r="PMZ2" s="28"/>
      <c r="PNA2" s="28"/>
      <c r="PNB2" s="28"/>
      <c r="PNC2" s="28"/>
      <c r="PND2" s="28"/>
      <c r="PNE2" s="28"/>
      <c r="PNF2" s="28"/>
      <c r="PNG2" s="28"/>
      <c r="PNH2" s="28"/>
      <c r="PNI2" s="28"/>
      <c r="PNJ2" s="28"/>
      <c r="PNK2" s="28"/>
      <c r="PNL2" s="28"/>
      <c r="PNM2" s="28"/>
      <c r="PNN2" s="28"/>
      <c r="PNO2" s="28"/>
      <c r="PNP2" s="28"/>
      <c r="PNQ2" s="28"/>
      <c r="PNR2" s="28"/>
      <c r="PNS2" s="28"/>
      <c r="PNT2" s="28"/>
      <c r="PNU2" s="28"/>
      <c r="PNV2" s="28"/>
      <c r="PNW2" s="28"/>
      <c r="PNX2" s="28"/>
      <c r="PNY2" s="28"/>
      <c r="PNZ2" s="28"/>
      <c r="POA2" s="28"/>
      <c r="POB2" s="28"/>
      <c r="POC2" s="28"/>
      <c r="POD2" s="28"/>
      <c r="POE2" s="28"/>
      <c r="POF2" s="28"/>
      <c r="POG2" s="28"/>
      <c r="POH2" s="28"/>
      <c r="POI2" s="28"/>
      <c r="POJ2" s="28"/>
      <c r="POK2" s="28"/>
      <c r="POL2" s="28"/>
      <c r="POM2" s="28"/>
      <c r="PON2" s="28"/>
      <c r="POO2" s="28"/>
      <c r="POP2" s="28"/>
      <c r="POQ2" s="28"/>
      <c r="POR2" s="28"/>
      <c r="POS2" s="28"/>
      <c r="POT2" s="28"/>
      <c r="POU2" s="28"/>
      <c r="POV2" s="28"/>
      <c r="POW2" s="28"/>
      <c r="POX2" s="28"/>
      <c r="POY2" s="28"/>
      <c r="POZ2" s="28"/>
      <c r="PPA2" s="28"/>
      <c r="PPB2" s="28"/>
      <c r="PPC2" s="28"/>
      <c r="PPD2" s="28"/>
      <c r="PPE2" s="28"/>
      <c r="PPF2" s="28"/>
      <c r="PPG2" s="28"/>
      <c r="PPH2" s="28"/>
      <c r="PPI2" s="28"/>
      <c r="PPJ2" s="28"/>
      <c r="PPK2" s="28"/>
      <c r="PPL2" s="28"/>
      <c r="PPM2" s="28"/>
      <c r="PPN2" s="28"/>
      <c r="PPO2" s="28"/>
      <c r="PPP2" s="28"/>
      <c r="PPQ2" s="28"/>
      <c r="PPR2" s="28"/>
      <c r="PPS2" s="28"/>
      <c r="PPT2" s="28"/>
      <c r="PPU2" s="28"/>
      <c r="PPV2" s="28"/>
      <c r="PPW2" s="28"/>
      <c r="PPX2" s="28"/>
      <c r="PPY2" s="28"/>
      <c r="PPZ2" s="28"/>
      <c r="PQA2" s="28"/>
      <c r="PQB2" s="28"/>
      <c r="PQC2" s="28"/>
      <c r="PQD2" s="28"/>
      <c r="PQE2" s="28"/>
      <c r="PQF2" s="28"/>
      <c r="PQG2" s="28"/>
      <c r="PQH2" s="28"/>
      <c r="PQI2" s="28"/>
      <c r="PQJ2" s="28"/>
      <c r="PQK2" s="28"/>
      <c r="PQL2" s="28"/>
      <c r="PQM2" s="28"/>
      <c r="PQN2" s="28"/>
      <c r="PQO2" s="28"/>
      <c r="PQP2" s="28"/>
      <c r="PQQ2" s="28"/>
      <c r="PQR2" s="28"/>
      <c r="PQS2" s="28"/>
      <c r="PQT2" s="28"/>
      <c r="PQU2" s="28"/>
      <c r="PQV2" s="28"/>
      <c r="PQW2" s="28"/>
      <c r="PQX2" s="28"/>
      <c r="PQY2" s="28"/>
      <c r="PQZ2" s="28"/>
      <c r="PRA2" s="28"/>
      <c r="PRB2" s="28"/>
      <c r="PRC2" s="28"/>
      <c r="PRD2" s="28"/>
      <c r="PRE2" s="28"/>
      <c r="PRF2" s="28"/>
      <c r="PRG2" s="28"/>
      <c r="PRH2" s="28"/>
      <c r="PRI2" s="28"/>
      <c r="PRJ2" s="28"/>
      <c r="PRK2" s="28"/>
      <c r="PRL2" s="28"/>
      <c r="PRM2" s="28"/>
      <c r="PRN2" s="28"/>
      <c r="PRO2" s="28"/>
      <c r="PRP2" s="28"/>
      <c r="PRQ2" s="28"/>
      <c r="PRR2" s="28"/>
      <c r="PRS2" s="28"/>
      <c r="PRT2" s="28"/>
      <c r="PRU2" s="28"/>
      <c r="PRV2" s="28"/>
      <c r="PRW2" s="28"/>
      <c r="PRX2" s="28"/>
      <c r="PRY2" s="28"/>
      <c r="PRZ2" s="28"/>
      <c r="PSA2" s="28"/>
      <c r="PSB2" s="28"/>
      <c r="PSC2" s="28"/>
      <c r="PSD2" s="28"/>
      <c r="PSE2" s="28"/>
      <c r="PSF2" s="28"/>
      <c r="PSG2" s="28"/>
      <c r="PSH2" s="28"/>
      <c r="PSI2" s="28"/>
      <c r="PSJ2" s="28"/>
      <c r="PSK2" s="28"/>
      <c r="PSL2" s="28"/>
      <c r="PSM2" s="28"/>
      <c r="PSN2" s="28"/>
      <c r="PSO2" s="28"/>
      <c r="PSP2" s="28"/>
      <c r="PSQ2" s="28"/>
      <c r="PSR2" s="28"/>
      <c r="PSS2" s="28"/>
      <c r="PST2" s="28"/>
      <c r="PSU2" s="28"/>
      <c r="PSV2" s="28"/>
      <c r="PSW2" s="28"/>
      <c r="PSX2" s="28"/>
      <c r="PSY2" s="28"/>
      <c r="PSZ2" s="28"/>
      <c r="PTA2" s="28"/>
      <c r="PTB2" s="28"/>
      <c r="PTC2" s="28"/>
      <c r="PTD2" s="28"/>
      <c r="PTE2" s="28"/>
      <c r="PTF2" s="28"/>
      <c r="PTG2" s="28"/>
      <c r="PTH2" s="28"/>
      <c r="PTI2" s="28"/>
      <c r="PTJ2" s="28"/>
      <c r="PTK2" s="28"/>
      <c r="PTL2" s="28"/>
      <c r="PTM2" s="28"/>
      <c r="PTN2" s="28"/>
      <c r="PTO2" s="28"/>
      <c r="PTP2" s="28"/>
      <c r="PTQ2" s="28"/>
      <c r="PTR2" s="28"/>
      <c r="PTS2" s="28"/>
      <c r="PTT2" s="28"/>
      <c r="PTU2" s="28"/>
      <c r="PTV2" s="28"/>
      <c r="PTW2" s="28"/>
      <c r="PTX2" s="28"/>
      <c r="PTY2" s="28"/>
      <c r="PTZ2" s="28"/>
      <c r="PUA2" s="28"/>
      <c r="PUB2" s="28"/>
      <c r="PUC2" s="28"/>
      <c r="PUD2" s="28"/>
      <c r="PUE2" s="28"/>
      <c r="PUF2" s="28"/>
      <c r="PUG2" s="28"/>
      <c r="PUH2" s="28"/>
      <c r="PUI2" s="28"/>
      <c r="PUJ2" s="28"/>
      <c r="PUK2" s="28"/>
      <c r="PUL2" s="28"/>
      <c r="PUM2" s="28"/>
      <c r="PUN2" s="28"/>
      <c r="PUO2" s="28"/>
      <c r="PUP2" s="28"/>
      <c r="PUQ2" s="28"/>
      <c r="PUR2" s="28"/>
      <c r="PUS2" s="28"/>
      <c r="PUT2" s="28"/>
      <c r="PUU2" s="28"/>
      <c r="PUV2" s="28"/>
      <c r="PUW2" s="28"/>
      <c r="PUX2" s="28"/>
      <c r="PUY2" s="28"/>
      <c r="PUZ2" s="28"/>
      <c r="PVA2" s="28"/>
      <c r="PVB2" s="28"/>
      <c r="PVC2" s="28"/>
      <c r="PVD2" s="28"/>
      <c r="PVE2" s="28"/>
      <c r="PVF2" s="28"/>
      <c r="PVG2" s="28"/>
      <c r="PVH2" s="28"/>
      <c r="PVI2" s="28"/>
      <c r="PVJ2" s="28"/>
      <c r="PVK2" s="28"/>
      <c r="PVL2" s="28"/>
      <c r="PVM2" s="28"/>
      <c r="PVN2" s="28"/>
      <c r="PVO2" s="28"/>
      <c r="PVP2" s="28"/>
      <c r="PVQ2" s="28"/>
      <c r="PVR2" s="28"/>
      <c r="PVS2" s="28"/>
      <c r="PVT2" s="28"/>
      <c r="PVU2" s="28"/>
      <c r="PVV2" s="28"/>
      <c r="PVW2" s="28"/>
      <c r="PVX2" s="28"/>
      <c r="PVY2" s="28"/>
      <c r="PVZ2" s="28"/>
      <c r="PWA2" s="28"/>
      <c r="PWB2" s="28"/>
      <c r="PWC2" s="28"/>
      <c r="PWD2" s="28"/>
      <c r="PWE2" s="28"/>
      <c r="PWF2" s="28"/>
      <c r="PWG2" s="28"/>
      <c r="PWH2" s="28"/>
      <c r="PWI2" s="28"/>
      <c r="PWJ2" s="28"/>
      <c r="PWK2" s="28"/>
      <c r="PWL2" s="28"/>
      <c r="PWM2" s="28"/>
      <c r="PWN2" s="28"/>
      <c r="PWO2" s="28"/>
      <c r="PWP2" s="28"/>
      <c r="PWQ2" s="28"/>
      <c r="PWR2" s="28"/>
      <c r="PWS2" s="28"/>
      <c r="PWT2" s="28"/>
      <c r="PWU2" s="28"/>
      <c r="PWV2" s="28"/>
      <c r="PWW2" s="28"/>
      <c r="PWX2" s="28"/>
      <c r="PWY2" s="28"/>
      <c r="PWZ2" s="28"/>
      <c r="PXA2" s="28"/>
      <c r="PXB2" s="28"/>
      <c r="PXC2" s="28"/>
      <c r="PXD2" s="28"/>
      <c r="PXE2" s="28"/>
      <c r="PXF2" s="28"/>
      <c r="PXG2" s="28"/>
      <c r="PXH2" s="28"/>
      <c r="PXI2" s="28"/>
      <c r="PXJ2" s="28"/>
      <c r="PXK2" s="28"/>
      <c r="PXL2" s="28"/>
      <c r="PXM2" s="28"/>
      <c r="PXN2" s="28"/>
      <c r="PXO2" s="28"/>
      <c r="PXP2" s="28"/>
      <c r="PXQ2" s="28"/>
      <c r="PXR2" s="28"/>
      <c r="PXS2" s="28"/>
      <c r="PXT2" s="28"/>
      <c r="PXU2" s="28"/>
      <c r="PXV2" s="28"/>
      <c r="PXW2" s="28"/>
      <c r="PXX2" s="28"/>
      <c r="PXY2" s="28"/>
      <c r="PXZ2" s="28"/>
      <c r="PYA2" s="28"/>
      <c r="PYB2" s="28"/>
      <c r="PYC2" s="28"/>
      <c r="PYD2" s="28"/>
      <c r="PYE2" s="28"/>
      <c r="PYF2" s="28"/>
      <c r="PYG2" s="28"/>
      <c r="PYH2" s="28"/>
      <c r="PYI2" s="28"/>
      <c r="PYJ2" s="28"/>
      <c r="PYK2" s="28"/>
      <c r="PYL2" s="28"/>
      <c r="PYM2" s="28"/>
      <c r="PYN2" s="28"/>
      <c r="PYO2" s="28"/>
      <c r="PYP2" s="28"/>
      <c r="PYQ2" s="28"/>
      <c r="PYR2" s="28"/>
      <c r="PYS2" s="28"/>
      <c r="PYT2" s="28"/>
      <c r="PYU2" s="28"/>
      <c r="PYV2" s="28"/>
      <c r="PYW2" s="28"/>
      <c r="PYX2" s="28"/>
      <c r="PYY2" s="28"/>
      <c r="PYZ2" s="28"/>
      <c r="PZA2" s="28"/>
      <c r="PZB2" s="28"/>
      <c r="PZC2" s="28"/>
      <c r="PZD2" s="28"/>
      <c r="PZE2" s="28"/>
      <c r="PZF2" s="28"/>
      <c r="PZG2" s="28"/>
      <c r="PZH2" s="28"/>
      <c r="PZI2" s="28"/>
      <c r="PZJ2" s="28"/>
      <c r="PZK2" s="28"/>
      <c r="PZL2" s="28"/>
      <c r="PZM2" s="28"/>
      <c r="PZN2" s="28"/>
      <c r="PZO2" s="28"/>
      <c r="PZP2" s="28"/>
      <c r="PZQ2" s="28"/>
      <c r="PZR2" s="28"/>
      <c r="PZS2" s="28"/>
      <c r="PZT2" s="28"/>
      <c r="PZU2" s="28"/>
      <c r="PZV2" s="28"/>
      <c r="PZW2" s="28"/>
      <c r="PZX2" s="28"/>
      <c r="PZY2" s="28"/>
      <c r="PZZ2" s="28"/>
      <c r="QAA2" s="28"/>
      <c r="QAB2" s="28"/>
      <c r="QAC2" s="28"/>
      <c r="QAD2" s="28"/>
      <c r="QAE2" s="28"/>
      <c r="QAF2" s="28"/>
      <c r="QAG2" s="28"/>
      <c r="QAH2" s="28"/>
      <c r="QAI2" s="28"/>
      <c r="QAJ2" s="28"/>
      <c r="QAK2" s="28"/>
      <c r="QAL2" s="28"/>
      <c r="QAM2" s="28"/>
      <c r="QAN2" s="28"/>
      <c r="QAO2" s="28"/>
      <c r="QAP2" s="28"/>
      <c r="QAQ2" s="28"/>
      <c r="QAR2" s="28"/>
      <c r="QAS2" s="28"/>
      <c r="QAT2" s="28"/>
      <c r="QAU2" s="28"/>
      <c r="QAV2" s="28"/>
      <c r="QAW2" s="28"/>
      <c r="QAX2" s="28"/>
      <c r="QAY2" s="28"/>
      <c r="QAZ2" s="28"/>
      <c r="QBA2" s="28"/>
      <c r="QBB2" s="28"/>
      <c r="QBC2" s="28"/>
      <c r="QBD2" s="28"/>
      <c r="QBE2" s="28"/>
      <c r="QBF2" s="28"/>
      <c r="QBG2" s="28"/>
      <c r="QBH2" s="28"/>
      <c r="QBI2" s="28"/>
      <c r="QBJ2" s="28"/>
      <c r="QBK2" s="28"/>
      <c r="QBL2" s="28"/>
      <c r="QBM2" s="28"/>
      <c r="QBN2" s="28"/>
      <c r="QBO2" s="28"/>
      <c r="QBP2" s="28"/>
      <c r="QBQ2" s="28"/>
      <c r="QBR2" s="28"/>
      <c r="QBS2" s="28"/>
      <c r="QBT2" s="28"/>
      <c r="QBU2" s="28"/>
      <c r="QBV2" s="28"/>
      <c r="QBW2" s="28"/>
      <c r="QBX2" s="28"/>
      <c r="QBY2" s="28"/>
      <c r="QBZ2" s="28"/>
      <c r="QCA2" s="28"/>
      <c r="QCB2" s="28"/>
      <c r="QCC2" s="28"/>
      <c r="QCD2" s="28"/>
      <c r="QCE2" s="28"/>
      <c r="QCF2" s="28"/>
      <c r="QCG2" s="28"/>
      <c r="QCH2" s="28"/>
      <c r="QCI2" s="28"/>
      <c r="QCJ2" s="28"/>
      <c r="QCK2" s="28"/>
      <c r="QCL2" s="28"/>
      <c r="QCM2" s="28"/>
      <c r="QCN2" s="28"/>
      <c r="QCO2" s="28"/>
      <c r="QCP2" s="28"/>
      <c r="QCQ2" s="28"/>
      <c r="QCR2" s="28"/>
      <c r="QCS2" s="28"/>
      <c r="QCT2" s="28"/>
      <c r="QCU2" s="28"/>
      <c r="QCV2" s="28"/>
      <c r="QCW2" s="28"/>
      <c r="QCX2" s="28"/>
      <c r="QCY2" s="28"/>
      <c r="QCZ2" s="28"/>
      <c r="QDA2" s="28"/>
      <c r="QDB2" s="28"/>
      <c r="QDC2" s="28"/>
      <c r="QDD2" s="28"/>
      <c r="QDE2" s="28"/>
      <c r="QDF2" s="28"/>
      <c r="QDG2" s="28"/>
      <c r="QDH2" s="28"/>
      <c r="QDI2" s="28"/>
      <c r="QDJ2" s="28"/>
      <c r="QDK2" s="28"/>
      <c r="QDL2" s="28"/>
      <c r="QDM2" s="28"/>
      <c r="QDN2" s="28"/>
      <c r="QDO2" s="28"/>
      <c r="QDP2" s="28"/>
      <c r="QDQ2" s="28"/>
      <c r="QDR2" s="28"/>
      <c r="QDS2" s="28"/>
      <c r="QDT2" s="28"/>
      <c r="QDU2" s="28"/>
      <c r="QDV2" s="28"/>
      <c r="QDW2" s="28"/>
      <c r="QDX2" s="28"/>
      <c r="QDY2" s="28"/>
      <c r="QDZ2" s="28"/>
      <c r="QEA2" s="28"/>
      <c r="QEB2" s="28"/>
      <c r="QEC2" s="28"/>
      <c r="QED2" s="28"/>
      <c r="QEE2" s="28"/>
      <c r="QEF2" s="28"/>
      <c r="QEG2" s="28"/>
      <c r="QEH2" s="28"/>
      <c r="QEI2" s="28"/>
      <c r="QEJ2" s="28"/>
      <c r="QEK2" s="28"/>
      <c r="QEL2" s="28"/>
      <c r="QEM2" s="28"/>
      <c r="QEN2" s="28"/>
      <c r="QEO2" s="28"/>
      <c r="QEP2" s="28"/>
      <c r="QEQ2" s="28"/>
      <c r="QER2" s="28"/>
      <c r="QES2" s="28"/>
      <c r="QET2" s="28"/>
      <c r="QEU2" s="28"/>
      <c r="QEV2" s="28"/>
      <c r="QEW2" s="28"/>
      <c r="QEX2" s="28"/>
      <c r="QEY2" s="28"/>
      <c r="QEZ2" s="28"/>
      <c r="QFA2" s="28"/>
      <c r="QFB2" s="28"/>
      <c r="QFC2" s="28"/>
      <c r="QFD2" s="28"/>
      <c r="QFE2" s="28"/>
      <c r="QFF2" s="28"/>
      <c r="QFG2" s="28"/>
      <c r="QFH2" s="28"/>
      <c r="QFI2" s="28"/>
      <c r="QFJ2" s="28"/>
      <c r="QFK2" s="28"/>
      <c r="QFL2" s="28"/>
      <c r="QFM2" s="28"/>
      <c r="QFN2" s="28"/>
      <c r="QFO2" s="28"/>
      <c r="QFP2" s="28"/>
      <c r="QFQ2" s="28"/>
      <c r="QFR2" s="28"/>
      <c r="QFS2" s="28"/>
      <c r="QFT2" s="28"/>
      <c r="QFU2" s="28"/>
      <c r="QFV2" s="28"/>
      <c r="QFW2" s="28"/>
      <c r="QFX2" s="28"/>
      <c r="QFY2" s="28"/>
      <c r="QFZ2" s="28"/>
      <c r="QGA2" s="28"/>
      <c r="QGB2" s="28"/>
      <c r="QGC2" s="28"/>
      <c r="QGD2" s="28"/>
      <c r="QGE2" s="28"/>
      <c r="QGF2" s="28"/>
      <c r="QGG2" s="28"/>
      <c r="QGH2" s="28"/>
      <c r="QGI2" s="28"/>
      <c r="QGJ2" s="28"/>
      <c r="QGK2" s="28"/>
      <c r="QGL2" s="28"/>
      <c r="QGM2" s="28"/>
      <c r="QGN2" s="28"/>
      <c r="QGO2" s="28"/>
      <c r="QGP2" s="28"/>
      <c r="QGQ2" s="28"/>
      <c r="QGR2" s="28"/>
      <c r="QGS2" s="28"/>
      <c r="QGT2" s="28"/>
      <c r="QGU2" s="28"/>
      <c r="QGV2" s="28"/>
      <c r="QGW2" s="28"/>
      <c r="QGX2" s="28"/>
      <c r="QGY2" s="28"/>
      <c r="QGZ2" s="28"/>
      <c r="QHA2" s="28"/>
      <c r="QHB2" s="28"/>
      <c r="QHC2" s="28"/>
      <c r="QHD2" s="28"/>
      <c r="QHE2" s="28"/>
      <c r="QHF2" s="28"/>
      <c r="QHG2" s="28"/>
      <c r="QHH2" s="28"/>
      <c r="QHI2" s="28"/>
      <c r="QHJ2" s="28"/>
      <c r="QHK2" s="28"/>
      <c r="QHL2" s="28"/>
      <c r="QHM2" s="28"/>
      <c r="QHN2" s="28"/>
      <c r="QHO2" s="28"/>
      <c r="QHP2" s="28"/>
      <c r="QHQ2" s="28"/>
      <c r="QHR2" s="28"/>
      <c r="QHS2" s="28"/>
      <c r="QHT2" s="28"/>
      <c r="QHU2" s="28"/>
      <c r="QHV2" s="28"/>
      <c r="QHW2" s="28"/>
      <c r="QHX2" s="28"/>
      <c r="QHY2" s="28"/>
      <c r="QHZ2" s="28"/>
      <c r="QIA2" s="28"/>
      <c r="QIB2" s="28"/>
      <c r="QIC2" s="28"/>
      <c r="QID2" s="28"/>
      <c r="QIE2" s="28"/>
      <c r="QIF2" s="28"/>
      <c r="QIG2" s="28"/>
      <c r="QIH2" s="28"/>
      <c r="QII2" s="28"/>
      <c r="QIJ2" s="28"/>
      <c r="QIK2" s="28"/>
      <c r="QIL2" s="28"/>
      <c r="QIM2" s="28"/>
      <c r="QIN2" s="28"/>
      <c r="QIO2" s="28"/>
      <c r="QIP2" s="28"/>
      <c r="QIQ2" s="28"/>
      <c r="QIR2" s="28"/>
      <c r="QIS2" s="28"/>
      <c r="QIT2" s="28"/>
      <c r="QIU2" s="28"/>
      <c r="QIV2" s="28"/>
      <c r="QIW2" s="28"/>
      <c r="QIX2" s="28"/>
      <c r="QIY2" s="28"/>
      <c r="QIZ2" s="28"/>
      <c r="QJA2" s="28"/>
      <c r="QJB2" s="28"/>
      <c r="QJC2" s="28"/>
      <c r="QJD2" s="28"/>
      <c r="QJE2" s="28"/>
      <c r="QJF2" s="28"/>
      <c r="QJG2" s="28"/>
      <c r="QJH2" s="28"/>
      <c r="QJI2" s="28"/>
      <c r="QJJ2" s="28"/>
      <c r="QJK2" s="28"/>
      <c r="QJL2" s="28"/>
      <c r="QJM2" s="28"/>
      <c r="QJN2" s="28"/>
      <c r="QJO2" s="28"/>
      <c r="QJP2" s="28"/>
      <c r="QJQ2" s="28"/>
      <c r="QJR2" s="28"/>
      <c r="QJS2" s="28"/>
      <c r="QJT2" s="28"/>
      <c r="QJU2" s="28"/>
      <c r="QJV2" s="28"/>
      <c r="QJW2" s="28"/>
      <c r="QJX2" s="28"/>
      <c r="QJY2" s="28"/>
      <c r="QJZ2" s="28"/>
      <c r="QKA2" s="28"/>
      <c r="QKB2" s="28"/>
      <c r="QKC2" s="28"/>
      <c r="QKD2" s="28"/>
      <c r="QKE2" s="28"/>
      <c r="QKF2" s="28"/>
      <c r="QKG2" s="28"/>
      <c r="QKH2" s="28"/>
      <c r="QKI2" s="28"/>
      <c r="QKJ2" s="28"/>
      <c r="QKK2" s="28"/>
      <c r="QKL2" s="28"/>
      <c r="QKM2" s="28"/>
      <c r="QKN2" s="28"/>
      <c r="QKO2" s="28"/>
      <c r="QKP2" s="28"/>
      <c r="QKQ2" s="28"/>
      <c r="QKR2" s="28"/>
      <c r="QKS2" s="28"/>
      <c r="QKT2" s="28"/>
      <c r="QKU2" s="28"/>
      <c r="QKV2" s="28"/>
      <c r="QKW2" s="28"/>
      <c r="QKX2" s="28"/>
      <c r="QKY2" s="28"/>
      <c r="QKZ2" s="28"/>
      <c r="QLA2" s="28"/>
      <c r="QLB2" s="28"/>
      <c r="QLC2" s="28"/>
      <c r="QLD2" s="28"/>
      <c r="QLE2" s="28"/>
      <c r="QLF2" s="28"/>
      <c r="QLG2" s="28"/>
      <c r="QLH2" s="28"/>
      <c r="QLI2" s="28"/>
      <c r="QLJ2" s="28"/>
      <c r="QLK2" s="28"/>
      <c r="QLL2" s="28"/>
      <c r="QLM2" s="28"/>
      <c r="QLN2" s="28"/>
      <c r="QLO2" s="28"/>
      <c r="QLP2" s="28"/>
      <c r="QLQ2" s="28"/>
      <c r="QLR2" s="28"/>
      <c r="QLS2" s="28"/>
      <c r="QLT2" s="28"/>
      <c r="QLU2" s="28"/>
      <c r="QLV2" s="28"/>
      <c r="QLW2" s="28"/>
      <c r="QLX2" s="28"/>
      <c r="QLY2" s="28"/>
      <c r="QLZ2" s="28"/>
      <c r="QMA2" s="28"/>
      <c r="QMB2" s="28"/>
      <c r="QMC2" s="28"/>
      <c r="QMD2" s="28"/>
      <c r="QME2" s="28"/>
      <c r="QMF2" s="28"/>
      <c r="QMG2" s="28"/>
      <c r="QMH2" s="28"/>
      <c r="QMI2" s="28"/>
      <c r="QMJ2" s="28"/>
      <c r="QMK2" s="28"/>
      <c r="QML2" s="28"/>
      <c r="QMM2" s="28"/>
      <c r="QMN2" s="28"/>
      <c r="QMO2" s="28"/>
      <c r="QMP2" s="28"/>
      <c r="QMQ2" s="28"/>
      <c r="QMR2" s="28"/>
      <c r="QMS2" s="28"/>
      <c r="QMT2" s="28"/>
      <c r="QMU2" s="28"/>
      <c r="QMV2" s="28"/>
      <c r="QMW2" s="28"/>
      <c r="QMX2" s="28"/>
      <c r="QMY2" s="28"/>
      <c r="QMZ2" s="28"/>
      <c r="QNA2" s="28"/>
      <c r="QNB2" s="28"/>
      <c r="QNC2" s="28"/>
      <c r="QND2" s="28"/>
      <c r="QNE2" s="28"/>
      <c r="QNF2" s="28"/>
      <c r="QNG2" s="28"/>
      <c r="QNH2" s="28"/>
      <c r="QNI2" s="28"/>
      <c r="QNJ2" s="28"/>
      <c r="QNK2" s="28"/>
      <c r="QNL2" s="28"/>
      <c r="QNM2" s="28"/>
      <c r="QNN2" s="28"/>
      <c r="QNO2" s="28"/>
      <c r="QNP2" s="28"/>
      <c r="QNQ2" s="28"/>
      <c r="QNR2" s="28"/>
      <c r="QNS2" s="28"/>
      <c r="QNT2" s="28"/>
      <c r="QNU2" s="28"/>
      <c r="QNV2" s="28"/>
      <c r="QNW2" s="28"/>
      <c r="QNX2" s="28"/>
      <c r="QNY2" s="28"/>
      <c r="QNZ2" s="28"/>
      <c r="QOA2" s="28"/>
      <c r="QOB2" s="28"/>
      <c r="QOC2" s="28"/>
      <c r="QOD2" s="28"/>
      <c r="QOE2" s="28"/>
      <c r="QOF2" s="28"/>
      <c r="QOG2" s="28"/>
      <c r="QOH2" s="28"/>
      <c r="QOI2" s="28"/>
      <c r="QOJ2" s="28"/>
      <c r="QOK2" s="28"/>
      <c r="QOL2" s="28"/>
      <c r="QOM2" s="28"/>
      <c r="QON2" s="28"/>
      <c r="QOO2" s="28"/>
      <c r="QOP2" s="28"/>
      <c r="QOQ2" s="28"/>
      <c r="QOR2" s="28"/>
      <c r="QOS2" s="28"/>
      <c r="QOT2" s="28"/>
      <c r="QOU2" s="28"/>
      <c r="QOV2" s="28"/>
      <c r="QOW2" s="28"/>
      <c r="QOX2" s="28"/>
      <c r="QOY2" s="28"/>
      <c r="QOZ2" s="28"/>
      <c r="QPA2" s="28"/>
      <c r="QPB2" s="28"/>
      <c r="QPC2" s="28"/>
      <c r="QPD2" s="28"/>
      <c r="QPE2" s="28"/>
      <c r="QPF2" s="28"/>
      <c r="QPG2" s="28"/>
      <c r="QPH2" s="28"/>
      <c r="QPI2" s="28"/>
      <c r="QPJ2" s="28"/>
      <c r="QPK2" s="28"/>
      <c r="QPL2" s="28"/>
      <c r="QPM2" s="28"/>
      <c r="QPN2" s="28"/>
      <c r="QPO2" s="28"/>
      <c r="QPP2" s="28"/>
      <c r="QPQ2" s="28"/>
      <c r="QPR2" s="28"/>
      <c r="QPS2" s="28"/>
      <c r="QPT2" s="28"/>
      <c r="QPU2" s="28"/>
      <c r="QPV2" s="28"/>
      <c r="QPW2" s="28"/>
      <c r="QPX2" s="28"/>
      <c r="QPY2" s="28"/>
      <c r="QPZ2" s="28"/>
      <c r="QQA2" s="28"/>
      <c r="QQB2" s="28"/>
      <c r="QQC2" s="28"/>
      <c r="QQD2" s="28"/>
      <c r="QQE2" s="28"/>
      <c r="QQF2" s="28"/>
      <c r="QQG2" s="28"/>
      <c r="QQH2" s="28"/>
      <c r="QQI2" s="28"/>
      <c r="QQJ2" s="28"/>
      <c r="QQK2" s="28"/>
      <c r="QQL2" s="28"/>
      <c r="QQM2" s="28"/>
      <c r="QQN2" s="28"/>
      <c r="QQO2" s="28"/>
      <c r="QQP2" s="28"/>
      <c r="QQQ2" s="28"/>
      <c r="QQR2" s="28"/>
      <c r="QQS2" s="28"/>
      <c r="QQT2" s="28"/>
      <c r="QQU2" s="28"/>
      <c r="QQV2" s="28"/>
      <c r="QQW2" s="28"/>
      <c r="QQX2" s="28"/>
      <c r="QQY2" s="28"/>
      <c r="QQZ2" s="28"/>
      <c r="QRA2" s="28"/>
      <c r="QRB2" s="28"/>
      <c r="QRC2" s="28"/>
      <c r="QRD2" s="28"/>
      <c r="QRE2" s="28"/>
      <c r="QRF2" s="28"/>
      <c r="QRG2" s="28"/>
      <c r="QRH2" s="28"/>
      <c r="QRI2" s="28"/>
      <c r="QRJ2" s="28"/>
      <c r="QRK2" s="28"/>
      <c r="QRL2" s="28"/>
      <c r="QRM2" s="28"/>
      <c r="QRN2" s="28"/>
      <c r="QRO2" s="28"/>
      <c r="QRP2" s="28"/>
      <c r="QRQ2" s="28"/>
      <c r="QRR2" s="28"/>
      <c r="QRS2" s="28"/>
      <c r="QRT2" s="28"/>
      <c r="QRU2" s="28"/>
      <c r="QRV2" s="28"/>
      <c r="QRW2" s="28"/>
      <c r="QRX2" s="28"/>
      <c r="QRY2" s="28"/>
      <c r="QRZ2" s="28"/>
      <c r="QSA2" s="28"/>
      <c r="QSB2" s="28"/>
      <c r="QSC2" s="28"/>
      <c r="QSD2" s="28"/>
      <c r="QSE2" s="28"/>
      <c r="QSF2" s="28"/>
      <c r="QSG2" s="28"/>
      <c r="QSH2" s="28"/>
      <c r="QSI2" s="28"/>
      <c r="QSJ2" s="28"/>
      <c r="QSK2" s="28"/>
      <c r="QSL2" s="28"/>
      <c r="QSM2" s="28"/>
      <c r="QSN2" s="28"/>
      <c r="QSO2" s="28"/>
      <c r="QSP2" s="28"/>
      <c r="QSQ2" s="28"/>
      <c r="QSR2" s="28"/>
      <c r="QSS2" s="28"/>
      <c r="QST2" s="28"/>
      <c r="QSU2" s="28"/>
      <c r="QSV2" s="28"/>
      <c r="QSW2" s="28"/>
      <c r="QSX2" s="28"/>
      <c r="QSY2" s="28"/>
      <c r="QSZ2" s="28"/>
      <c r="QTA2" s="28"/>
      <c r="QTB2" s="28"/>
      <c r="QTC2" s="28"/>
      <c r="QTD2" s="28"/>
      <c r="QTE2" s="28"/>
      <c r="QTF2" s="28"/>
      <c r="QTG2" s="28"/>
      <c r="QTH2" s="28"/>
      <c r="QTI2" s="28"/>
      <c r="QTJ2" s="28"/>
      <c r="QTK2" s="28"/>
      <c r="QTL2" s="28"/>
      <c r="QTM2" s="28"/>
      <c r="QTN2" s="28"/>
      <c r="QTO2" s="28"/>
      <c r="QTP2" s="28"/>
      <c r="QTQ2" s="28"/>
      <c r="QTR2" s="28"/>
      <c r="QTS2" s="28"/>
      <c r="QTT2" s="28"/>
      <c r="QTU2" s="28"/>
      <c r="QTV2" s="28"/>
      <c r="QTW2" s="28"/>
      <c r="QTX2" s="28"/>
      <c r="QTY2" s="28"/>
      <c r="QTZ2" s="28"/>
      <c r="QUA2" s="28"/>
      <c r="QUB2" s="28"/>
      <c r="QUC2" s="28"/>
      <c r="QUD2" s="28"/>
      <c r="QUE2" s="28"/>
      <c r="QUF2" s="28"/>
      <c r="QUG2" s="28"/>
      <c r="QUH2" s="28"/>
      <c r="QUI2" s="28"/>
      <c r="QUJ2" s="28"/>
      <c r="QUK2" s="28"/>
      <c r="QUL2" s="28"/>
      <c r="QUM2" s="28"/>
      <c r="QUN2" s="28"/>
      <c r="QUO2" s="28"/>
      <c r="QUP2" s="28"/>
      <c r="QUQ2" s="28"/>
      <c r="QUR2" s="28"/>
      <c r="QUS2" s="28"/>
      <c r="QUT2" s="28"/>
      <c r="QUU2" s="28"/>
      <c r="QUV2" s="28"/>
      <c r="QUW2" s="28"/>
      <c r="QUX2" s="28"/>
      <c r="QUY2" s="28"/>
      <c r="QUZ2" s="28"/>
      <c r="QVA2" s="28"/>
      <c r="QVB2" s="28"/>
      <c r="QVC2" s="28"/>
      <c r="QVD2" s="28"/>
      <c r="QVE2" s="28"/>
      <c r="QVF2" s="28"/>
      <c r="QVG2" s="28"/>
      <c r="QVH2" s="28"/>
      <c r="QVI2" s="28"/>
      <c r="QVJ2" s="28"/>
      <c r="QVK2" s="28"/>
      <c r="QVL2" s="28"/>
      <c r="QVM2" s="28"/>
      <c r="QVN2" s="28"/>
      <c r="QVO2" s="28"/>
      <c r="QVP2" s="28"/>
      <c r="QVQ2" s="28"/>
      <c r="QVR2" s="28"/>
      <c r="QVS2" s="28"/>
      <c r="QVT2" s="28"/>
      <c r="QVU2" s="28"/>
      <c r="QVV2" s="28"/>
      <c r="QVW2" s="28"/>
      <c r="QVX2" s="28"/>
      <c r="QVY2" s="28"/>
      <c r="QVZ2" s="28"/>
      <c r="QWA2" s="28"/>
      <c r="QWB2" s="28"/>
      <c r="QWC2" s="28"/>
      <c r="QWD2" s="28"/>
      <c r="QWE2" s="28"/>
      <c r="QWF2" s="28"/>
      <c r="QWG2" s="28"/>
      <c r="QWH2" s="28"/>
      <c r="QWI2" s="28"/>
      <c r="QWJ2" s="28"/>
      <c r="QWK2" s="28"/>
      <c r="QWL2" s="28"/>
      <c r="QWM2" s="28"/>
      <c r="QWN2" s="28"/>
      <c r="QWO2" s="28"/>
      <c r="QWP2" s="28"/>
      <c r="QWQ2" s="28"/>
      <c r="QWR2" s="28"/>
      <c r="QWS2" s="28"/>
      <c r="QWT2" s="28"/>
      <c r="QWU2" s="28"/>
      <c r="QWV2" s="28"/>
      <c r="QWW2" s="28"/>
      <c r="QWX2" s="28"/>
      <c r="QWY2" s="28"/>
      <c r="QWZ2" s="28"/>
      <c r="QXA2" s="28"/>
      <c r="QXB2" s="28"/>
      <c r="QXC2" s="28"/>
      <c r="QXD2" s="28"/>
      <c r="QXE2" s="28"/>
      <c r="QXF2" s="28"/>
      <c r="QXG2" s="28"/>
      <c r="QXH2" s="28"/>
      <c r="QXI2" s="28"/>
      <c r="QXJ2" s="28"/>
      <c r="QXK2" s="28"/>
      <c r="QXL2" s="28"/>
      <c r="QXM2" s="28"/>
      <c r="QXN2" s="28"/>
      <c r="QXO2" s="28"/>
      <c r="QXP2" s="28"/>
      <c r="QXQ2" s="28"/>
      <c r="QXR2" s="28"/>
      <c r="QXS2" s="28"/>
      <c r="QXT2" s="28"/>
      <c r="QXU2" s="28"/>
      <c r="QXV2" s="28"/>
      <c r="QXW2" s="28"/>
      <c r="QXX2" s="28"/>
      <c r="QXY2" s="28"/>
      <c r="QXZ2" s="28"/>
      <c r="QYA2" s="28"/>
      <c r="QYB2" s="28"/>
      <c r="QYC2" s="28"/>
      <c r="QYD2" s="28"/>
      <c r="QYE2" s="28"/>
      <c r="QYF2" s="28"/>
      <c r="QYG2" s="28"/>
      <c r="QYH2" s="28"/>
      <c r="QYI2" s="28"/>
      <c r="QYJ2" s="28"/>
      <c r="QYK2" s="28"/>
      <c r="QYL2" s="28"/>
      <c r="QYM2" s="28"/>
      <c r="QYN2" s="28"/>
      <c r="QYO2" s="28"/>
      <c r="QYP2" s="28"/>
      <c r="QYQ2" s="28"/>
      <c r="QYR2" s="28"/>
      <c r="QYS2" s="28"/>
      <c r="QYT2" s="28"/>
      <c r="QYU2" s="28"/>
      <c r="QYV2" s="28"/>
      <c r="QYW2" s="28"/>
      <c r="QYX2" s="28"/>
      <c r="QYY2" s="28"/>
      <c r="QYZ2" s="28"/>
      <c r="QZA2" s="28"/>
      <c r="QZB2" s="28"/>
      <c r="QZC2" s="28"/>
      <c r="QZD2" s="28"/>
      <c r="QZE2" s="28"/>
      <c r="QZF2" s="28"/>
      <c r="QZG2" s="28"/>
      <c r="QZH2" s="28"/>
      <c r="QZI2" s="28"/>
      <c r="QZJ2" s="28"/>
      <c r="QZK2" s="28"/>
      <c r="QZL2" s="28"/>
      <c r="QZM2" s="28"/>
      <c r="QZN2" s="28"/>
      <c r="QZO2" s="28"/>
      <c r="QZP2" s="28"/>
      <c r="QZQ2" s="28"/>
      <c r="QZR2" s="28"/>
      <c r="QZS2" s="28"/>
      <c r="QZT2" s="28"/>
      <c r="QZU2" s="28"/>
      <c r="QZV2" s="28"/>
      <c r="QZW2" s="28"/>
      <c r="QZX2" s="28"/>
      <c r="QZY2" s="28"/>
      <c r="QZZ2" s="28"/>
      <c r="RAA2" s="28"/>
      <c r="RAB2" s="28"/>
      <c r="RAC2" s="28"/>
      <c r="RAD2" s="28"/>
      <c r="RAE2" s="28"/>
      <c r="RAF2" s="28"/>
      <c r="RAG2" s="28"/>
      <c r="RAH2" s="28"/>
      <c r="RAI2" s="28"/>
      <c r="RAJ2" s="28"/>
      <c r="RAK2" s="28"/>
      <c r="RAL2" s="28"/>
      <c r="RAM2" s="28"/>
      <c r="RAN2" s="28"/>
      <c r="RAO2" s="28"/>
      <c r="RAP2" s="28"/>
      <c r="RAQ2" s="28"/>
      <c r="RAR2" s="28"/>
      <c r="RAS2" s="28"/>
      <c r="RAT2" s="28"/>
      <c r="RAU2" s="28"/>
      <c r="RAV2" s="28"/>
      <c r="RAW2" s="28"/>
      <c r="RAX2" s="28"/>
      <c r="RAY2" s="28"/>
      <c r="RAZ2" s="28"/>
      <c r="RBA2" s="28"/>
      <c r="RBB2" s="28"/>
      <c r="RBC2" s="28"/>
      <c r="RBD2" s="28"/>
      <c r="RBE2" s="28"/>
      <c r="RBF2" s="28"/>
      <c r="RBG2" s="28"/>
      <c r="RBH2" s="28"/>
      <c r="RBI2" s="28"/>
      <c r="RBJ2" s="28"/>
      <c r="RBK2" s="28"/>
      <c r="RBL2" s="28"/>
      <c r="RBM2" s="28"/>
      <c r="RBN2" s="28"/>
      <c r="RBO2" s="28"/>
      <c r="RBP2" s="28"/>
      <c r="RBQ2" s="28"/>
      <c r="RBR2" s="28"/>
      <c r="RBS2" s="28"/>
      <c r="RBT2" s="28"/>
      <c r="RBU2" s="28"/>
      <c r="RBV2" s="28"/>
      <c r="RBW2" s="28"/>
      <c r="RBX2" s="28"/>
      <c r="RBY2" s="28"/>
      <c r="RBZ2" s="28"/>
      <c r="RCA2" s="28"/>
      <c r="RCB2" s="28"/>
      <c r="RCC2" s="28"/>
      <c r="RCD2" s="28"/>
      <c r="RCE2" s="28"/>
      <c r="RCF2" s="28"/>
      <c r="RCG2" s="28"/>
      <c r="RCH2" s="28"/>
      <c r="RCI2" s="28"/>
      <c r="RCJ2" s="28"/>
      <c r="RCK2" s="28"/>
      <c r="RCL2" s="28"/>
      <c r="RCM2" s="28"/>
      <c r="RCN2" s="28"/>
      <c r="RCO2" s="28"/>
      <c r="RCP2" s="28"/>
      <c r="RCQ2" s="28"/>
      <c r="RCR2" s="28"/>
      <c r="RCS2" s="28"/>
      <c r="RCT2" s="28"/>
      <c r="RCU2" s="28"/>
      <c r="RCV2" s="28"/>
      <c r="RCW2" s="28"/>
      <c r="RCX2" s="28"/>
      <c r="RCY2" s="28"/>
      <c r="RCZ2" s="28"/>
      <c r="RDA2" s="28"/>
      <c r="RDB2" s="28"/>
      <c r="RDC2" s="28"/>
      <c r="RDD2" s="28"/>
      <c r="RDE2" s="28"/>
      <c r="RDF2" s="28"/>
      <c r="RDG2" s="28"/>
      <c r="RDH2" s="28"/>
      <c r="RDI2" s="28"/>
      <c r="RDJ2" s="28"/>
      <c r="RDK2" s="28"/>
      <c r="RDL2" s="28"/>
      <c r="RDM2" s="28"/>
      <c r="RDN2" s="28"/>
      <c r="RDO2" s="28"/>
      <c r="RDP2" s="28"/>
      <c r="RDQ2" s="28"/>
      <c r="RDR2" s="28"/>
      <c r="RDS2" s="28"/>
      <c r="RDT2" s="28"/>
      <c r="RDU2" s="28"/>
      <c r="RDV2" s="28"/>
      <c r="RDW2" s="28"/>
      <c r="RDX2" s="28"/>
      <c r="RDY2" s="28"/>
      <c r="RDZ2" s="28"/>
      <c r="REA2" s="28"/>
      <c r="REB2" s="28"/>
      <c r="REC2" s="28"/>
      <c r="RED2" s="28"/>
      <c r="REE2" s="28"/>
      <c r="REF2" s="28"/>
      <c r="REG2" s="28"/>
      <c r="REH2" s="28"/>
      <c r="REI2" s="28"/>
      <c r="REJ2" s="28"/>
      <c r="REK2" s="28"/>
      <c r="REL2" s="28"/>
      <c r="REM2" s="28"/>
      <c r="REN2" s="28"/>
      <c r="REO2" s="28"/>
      <c r="REP2" s="28"/>
      <c r="REQ2" s="28"/>
      <c r="RER2" s="28"/>
      <c r="RES2" s="28"/>
      <c r="RET2" s="28"/>
      <c r="REU2" s="28"/>
      <c r="REV2" s="28"/>
      <c r="REW2" s="28"/>
      <c r="REX2" s="28"/>
      <c r="REY2" s="28"/>
      <c r="REZ2" s="28"/>
      <c r="RFA2" s="28"/>
      <c r="RFB2" s="28"/>
      <c r="RFC2" s="28"/>
      <c r="RFD2" s="28"/>
      <c r="RFE2" s="28"/>
      <c r="RFF2" s="28"/>
      <c r="RFG2" s="28"/>
      <c r="RFH2" s="28"/>
      <c r="RFI2" s="28"/>
      <c r="RFJ2" s="28"/>
      <c r="RFK2" s="28"/>
      <c r="RFL2" s="28"/>
      <c r="RFM2" s="28"/>
      <c r="RFN2" s="28"/>
      <c r="RFO2" s="28"/>
      <c r="RFP2" s="28"/>
      <c r="RFQ2" s="28"/>
      <c r="RFR2" s="28"/>
      <c r="RFS2" s="28"/>
      <c r="RFT2" s="28"/>
      <c r="RFU2" s="28"/>
      <c r="RFV2" s="28"/>
      <c r="RFW2" s="28"/>
      <c r="RFX2" s="28"/>
      <c r="RFY2" s="28"/>
      <c r="RFZ2" s="28"/>
      <c r="RGA2" s="28"/>
      <c r="RGB2" s="28"/>
      <c r="RGC2" s="28"/>
      <c r="RGD2" s="28"/>
      <c r="RGE2" s="28"/>
      <c r="RGF2" s="28"/>
      <c r="RGG2" s="28"/>
      <c r="RGH2" s="28"/>
      <c r="RGI2" s="28"/>
      <c r="RGJ2" s="28"/>
      <c r="RGK2" s="28"/>
      <c r="RGL2" s="28"/>
      <c r="RGM2" s="28"/>
      <c r="RGN2" s="28"/>
      <c r="RGO2" s="28"/>
      <c r="RGP2" s="28"/>
      <c r="RGQ2" s="28"/>
      <c r="RGR2" s="28"/>
      <c r="RGS2" s="28"/>
      <c r="RGT2" s="28"/>
      <c r="RGU2" s="28"/>
      <c r="RGV2" s="28"/>
      <c r="RGW2" s="28"/>
      <c r="RGX2" s="28"/>
      <c r="RGY2" s="28"/>
      <c r="RGZ2" s="28"/>
      <c r="RHA2" s="28"/>
      <c r="RHB2" s="28"/>
      <c r="RHC2" s="28"/>
      <c r="RHD2" s="28"/>
      <c r="RHE2" s="28"/>
      <c r="RHF2" s="28"/>
      <c r="RHG2" s="28"/>
      <c r="RHH2" s="28"/>
      <c r="RHI2" s="28"/>
      <c r="RHJ2" s="28"/>
      <c r="RHK2" s="28"/>
      <c r="RHL2" s="28"/>
      <c r="RHM2" s="28"/>
      <c r="RHN2" s="28"/>
      <c r="RHO2" s="28"/>
      <c r="RHP2" s="28"/>
      <c r="RHQ2" s="28"/>
      <c r="RHR2" s="28"/>
      <c r="RHS2" s="28"/>
      <c r="RHT2" s="28"/>
      <c r="RHU2" s="28"/>
      <c r="RHV2" s="28"/>
      <c r="RHW2" s="28"/>
      <c r="RHX2" s="28"/>
      <c r="RHY2" s="28"/>
      <c r="RHZ2" s="28"/>
      <c r="RIA2" s="28"/>
      <c r="RIB2" s="28"/>
      <c r="RIC2" s="28"/>
      <c r="RID2" s="28"/>
      <c r="RIE2" s="28"/>
      <c r="RIF2" s="28"/>
      <c r="RIG2" s="28"/>
      <c r="RIH2" s="28"/>
      <c r="RII2" s="28"/>
      <c r="RIJ2" s="28"/>
      <c r="RIK2" s="28"/>
      <c r="RIL2" s="28"/>
      <c r="RIM2" s="28"/>
      <c r="RIN2" s="28"/>
      <c r="RIO2" s="28"/>
      <c r="RIP2" s="28"/>
      <c r="RIQ2" s="28"/>
      <c r="RIR2" s="28"/>
      <c r="RIS2" s="28"/>
      <c r="RIT2" s="28"/>
      <c r="RIU2" s="28"/>
      <c r="RIV2" s="28"/>
      <c r="RIW2" s="28"/>
      <c r="RIX2" s="28"/>
      <c r="RIY2" s="28"/>
      <c r="RIZ2" s="28"/>
      <c r="RJA2" s="28"/>
      <c r="RJB2" s="28"/>
      <c r="RJC2" s="28"/>
      <c r="RJD2" s="28"/>
      <c r="RJE2" s="28"/>
      <c r="RJF2" s="28"/>
      <c r="RJG2" s="28"/>
      <c r="RJH2" s="28"/>
      <c r="RJI2" s="28"/>
      <c r="RJJ2" s="28"/>
      <c r="RJK2" s="28"/>
      <c r="RJL2" s="28"/>
      <c r="RJM2" s="28"/>
      <c r="RJN2" s="28"/>
      <c r="RJO2" s="28"/>
      <c r="RJP2" s="28"/>
      <c r="RJQ2" s="28"/>
      <c r="RJR2" s="28"/>
      <c r="RJS2" s="28"/>
      <c r="RJT2" s="28"/>
      <c r="RJU2" s="28"/>
      <c r="RJV2" s="28"/>
      <c r="RJW2" s="28"/>
      <c r="RJX2" s="28"/>
      <c r="RJY2" s="28"/>
      <c r="RJZ2" s="28"/>
      <c r="RKA2" s="28"/>
      <c r="RKB2" s="28"/>
      <c r="RKC2" s="28"/>
      <c r="RKD2" s="28"/>
      <c r="RKE2" s="28"/>
      <c r="RKF2" s="28"/>
      <c r="RKG2" s="28"/>
      <c r="RKH2" s="28"/>
      <c r="RKI2" s="28"/>
      <c r="RKJ2" s="28"/>
      <c r="RKK2" s="28"/>
      <c r="RKL2" s="28"/>
      <c r="RKM2" s="28"/>
      <c r="RKN2" s="28"/>
      <c r="RKO2" s="28"/>
      <c r="RKP2" s="28"/>
      <c r="RKQ2" s="28"/>
      <c r="RKR2" s="28"/>
      <c r="RKS2" s="28"/>
      <c r="RKT2" s="28"/>
      <c r="RKU2" s="28"/>
      <c r="RKV2" s="28"/>
      <c r="RKW2" s="28"/>
      <c r="RKX2" s="28"/>
      <c r="RKY2" s="28"/>
      <c r="RKZ2" s="28"/>
      <c r="RLA2" s="28"/>
      <c r="RLB2" s="28"/>
      <c r="RLC2" s="28"/>
      <c r="RLD2" s="28"/>
      <c r="RLE2" s="28"/>
      <c r="RLF2" s="28"/>
      <c r="RLG2" s="28"/>
      <c r="RLH2" s="28"/>
      <c r="RLI2" s="28"/>
      <c r="RLJ2" s="28"/>
      <c r="RLK2" s="28"/>
      <c r="RLL2" s="28"/>
      <c r="RLM2" s="28"/>
      <c r="RLN2" s="28"/>
      <c r="RLO2" s="28"/>
      <c r="RLP2" s="28"/>
      <c r="RLQ2" s="28"/>
      <c r="RLR2" s="28"/>
      <c r="RLS2" s="28"/>
      <c r="RLT2" s="28"/>
      <c r="RLU2" s="28"/>
      <c r="RLV2" s="28"/>
      <c r="RLW2" s="28"/>
      <c r="RLX2" s="28"/>
      <c r="RLY2" s="28"/>
      <c r="RLZ2" s="28"/>
      <c r="RMA2" s="28"/>
      <c r="RMB2" s="28"/>
      <c r="RMC2" s="28"/>
      <c r="RMD2" s="28"/>
      <c r="RME2" s="28"/>
      <c r="RMF2" s="28"/>
      <c r="RMG2" s="28"/>
      <c r="RMH2" s="28"/>
      <c r="RMI2" s="28"/>
      <c r="RMJ2" s="28"/>
      <c r="RMK2" s="28"/>
      <c r="RML2" s="28"/>
      <c r="RMM2" s="28"/>
      <c r="RMN2" s="28"/>
      <c r="RMO2" s="28"/>
      <c r="RMP2" s="28"/>
      <c r="RMQ2" s="28"/>
      <c r="RMR2" s="28"/>
      <c r="RMS2" s="28"/>
      <c r="RMT2" s="28"/>
      <c r="RMU2" s="28"/>
      <c r="RMV2" s="28"/>
      <c r="RMW2" s="28"/>
      <c r="RMX2" s="28"/>
      <c r="RMY2" s="28"/>
      <c r="RMZ2" s="28"/>
      <c r="RNA2" s="28"/>
      <c r="RNB2" s="28"/>
      <c r="RNC2" s="28"/>
      <c r="RND2" s="28"/>
      <c r="RNE2" s="28"/>
      <c r="RNF2" s="28"/>
      <c r="RNG2" s="28"/>
      <c r="RNH2" s="28"/>
      <c r="RNI2" s="28"/>
      <c r="RNJ2" s="28"/>
      <c r="RNK2" s="28"/>
      <c r="RNL2" s="28"/>
      <c r="RNM2" s="28"/>
      <c r="RNN2" s="28"/>
      <c r="RNO2" s="28"/>
      <c r="RNP2" s="28"/>
      <c r="RNQ2" s="28"/>
      <c r="RNR2" s="28"/>
      <c r="RNS2" s="28"/>
      <c r="RNT2" s="28"/>
      <c r="RNU2" s="28"/>
      <c r="RNV2" s="28"/>
      <c r="RNW2" s="28"/>
      <c r="RNX2" s="28"/>
      <c r="RNY2" s="28"/>
      <c r="RNZ2" s="28"/>
      <c r="ROA2" s="28"/>
      <c r="ROB2" s="28"/>
      <c r="ROC2" s="28"/>
      <c r="ROD2" s="28"/>
      <c r="ROE2" s="28"/>
      <c r="ROF2" s="28"/>
      <c r="ROG2" s="28"/>
      <c r="ROH2" s="28"/>
      <c r="ROI2" s="28"/>
      <c r="ROJ2" s="28"/>
      <c r="ROK2" s="28"/>
      <c r="ROL2" s="28"/>
      <c r="ROM2" s="28"/>
      <c r="RON2" s="28"/>
      <c r="ROO2" s="28"/>
      <c r="ROP2" s="28"/>
      <c r="ROQ2" s="28"/>
      <c r="ROR2" s="28"/>
      <c r="ROS2" s="28"/>
      <c r="ROT2" s="28"/>
      <c r="ROU2" s="28"/>
      <c r="ROV2" s="28"/>
      <c r="ROW2" s="28"/>
      <c r="ROX2" s="28"/>
      <c r="ROY2" s="28"/>
      <c r="ROZ2" s="28"/>
      <c r="RPA2" s="28"/>
      <c r="RPB2" s="28"/>
      <c r="RPC2" s="28"/>
      <c r="RPD2" s="28"/>
      <c r="RPE2" s="28"/>
      <c r="RPF2" s="28"/>
      <c r="RPG2" s="28"/>
      <c r="RPH2" s="28"/>
      <c r="RPI2" s="28"/>
      <c r="RPJ2" s="28"/>
      <c r="RPK2" s="28"/>
      <c r="RPL2" s="28"/>
      <c r="RPM2" s="28"/>
      <c r="RPN2" s="28"/>
      <c r="RPO2" s="28"/>
      <c r="RPP2" s="28"/>
      <c r="RPQ2" s="28"/>
      <c r="RPR2" s="28"/>
      <c r="RPS2" s="28"/>
      <c r="RPT2" s="28"/>
      <c r="RPU2" s="28"/>
      <c r="RPV2" s="28"/>
      <c r="RPW2" s="28"/>
      <c r="RPX2" s="28"/>
      <c r="RPY2" s="28"/>
      <c r="RPZ2" s="28"/>
      <c r="RQA2" s="28"/>
      <c r="RQB2" s="28"/>
      <c r="RQC2" s="28"/>
      <c r="RQD2" s="28"/>
      <c r="RQE2" s="28"/>
      <c r="RQF2" s="28"/>
      <c r="RQG2" s="28"/>
      <c r="RQH2" s="28"/>
      <c r="RQI2" s="28"/>
      <c r="RQJ2" s="28"/>
      <c r="RQK2" s="28"/>
      <c r="RQL2" s="28"/>
      <c r="RQM2" s="28"/>
      <c r="RQN2" s="28"/>
      <c r="RQO2" s="28"/>
      <c r="RQP2" s="28"/>
      <c r="RQQ2" s="28"/>
      <c r="RQR2" s="28"/>
      <c r="RQS2" s="28"/>
      <c r="RQT2" s="28"/>
      <c r="RQU2" s="28"/>
      <c r="RQV2" s="28"/>
      <c r="RQW2" s="28"/>
      <c r="RQX2" s="28"/>
      <c r="RQY2" s="28"/>
      <c r="RQZ2" s="28"/>
      <c r="RRA2" s="28"/>
      <c r="RRB2" s="28"/>
      <c r="RRC2" s="28"/>
      <c r="RRD2" s="28"/>
      <c r="RRE2" s="28"/>
      <c r="RRF2" s="28"/>
      <c r="RRG2" s="28"/>
      <c r="RRH2" s="28"/>
      <c r="RRI2" s="28"/>
      <c r="RRJ2" s="28"/>
      <c r="RRK2" s="28"/>
      <c r="RRL2" s="28"/>
      <c r="RRM2" s="28"/>
      <c r="RRN2" s="28"/>
      <c r="RRO2" s="28"/>
      <c r="RRP2" s="28"/>
      <c r="RRQ2" s="28"/>
      <c r="RRR2" s="28"/>
      <c r="RRS2" s="28"/>
      <c r="RRT2" s="28"/>
      <c r="RRU2" s="28"/>
      <c r="RRV2" s="28"/>
      <c r="RRW2" s="28"/>
      <c r="RRX2" s="28"/>
      <c r="RRY2" s="28"/>
      <c r="RRZ2" s="28"/>
      <c r="RSA2" s="28"/>
      <c r="RSB2" s="28"/>
      <c r="RSC2" s="28"/>
      <c r="RSD2" s="28"/>
      <c r="RSE2" s="28"/>
      <c r="RSF2" s="28"/>
      <c r="RSG2" s="28"/>
      <c r="RSH2" s="28"/>
      <c r="RSI2" s="28"/>
      <c r="RSJ2" s="28"/>
      <c r="RSK2" s="28"/>
      <c r="RSL2" s="28"/>
      <c r="RSM2" s="28"/>
      <c r="RSN2" s="28"/>
      <c r="RSO2" s="28"/>
      <c r="RSP2" s="28"/>
      <c r="RSQ2" s="28"/>
      <c r="RSR2" s="28"/>
      <c r="RSS2" s="28"/>
      <c r="RST2" s="28"/>
      <c r="RSU2" s="28"/>
      <c r="RSV2" s="28"/>
      <c r="RSW2" s="28"/>
      <c r="RSX2" s="28"/>
      <c r="RSY2" s="28"/>
      <c r="RSZ2" s="28"/>
      <c r="RTA2" s="28"/>
      <c r="RTB2" s="28"/>
      <c r="RTC2" s="28"/>
      <c r="RTD2" s="28"/>
      <c r="RTE2" s="28"/>
      <c r="RTF2" s="28"/>
      <c r="RTG2" s="28"/>
      <c r="RTH2" s="28"/>
      <c r="RTI2" s="28"/>
      <c r="RTJ2" s="28"/>
      <c r="RTK2" s="28"/>
      <c r="RTL2" s="28"/>
      <c r="RTM2" s="28"/>
      <c r="RTN2" s="28"/>
      <c r="RTO2" s="28"/>
      <c r="RTP2" s="28"/>
      <c r="RTQ2" s="28"/>
      <c r="RTR2" s="28"/>
      <c r="RTS2" s="28"/>
      <c r="RTT2" s="28"/>
      <c r="RTU2" s="28"/>
      <c r="RTV2" s="28"/>
      <c r="RTW2" s="28"/>
      <c r="RTX2" s="28"/>
      <c r="RTY2" s="28"/>
      <c r="RTZ2" s="28"/>
      <c r="RUA2" s="28"/>
      <c r="RUB2" s="28"/>
      <c r="RUC2" s="28"/>
      <c r="RUD2" s="28"/>
      <c r="RUE2" s="28"/>
      <c r="RUF2" s="28"/>
      <c r="RUG2" s="28"/>
      <c r="RUH2" s="28"/>
      <c r="RUI2" s="28"/>
      <c r="RUJ2" s="28"/>
      <c r="RUK2" s="28"/>
      <c r="RUL2" s="28"/>
      <c r="RUM2" s="28"/>
      <c r="RUN2" s="28"/>
      <c r="RUO2" s="28"/>
      <c r="RUP2" s="28"/>
      <c r="RUQ2" s="28"/>
      <c r="RUR2" s="28"/>
      <c r="RUS2" s="28"/>
      <c r="RUT2" s="28"/>
      <c r="RUU2" s="28"/>
      <c r="RUV2" s="28"/>
      <c r="RUW2" s="28"/>
      <c r="RUX2" s="28"/>
      <c r="RUY2" s="28"/>
      <c r="RUZ2" s="28"/>
      <c r="RVA2" s="28"/>
      <c r="RVB2" s="28"/>
      <c r="RVC2" s="28"/>
      <c r="RVD2" s="28"/>
      <c r="RVE2" s="28"/>
      <c r="RVF2" s="28"/>
      <c r="RVG2" s="28"/>
      <c r="RVH2" s="28"/>
      <c r="RVI2" s="28"/>
      <c r="RVJ2" s="28"/>
      <c r="RVK2" s="28"/>
      <c r="RVL2" s="28"/>
      <c r="RVM2" s="28"/>
      <c r="RVN2" s="28"/>
      <c r="RVO2" s="28"/>
      <c r="RVP2" s="28"/>
      <c r="RVQ2" s="28"/>
      <c r="RVR2" s="28"/>
      <c r="RVS2" s="28"/>
      <c r="RVT2" s="28"/>
      <c r="RVU2" s="28"/>
      <c r="RVV2" s="28"/>
      <c r="RVW2" s="28"/>
      <c r="RVX2" s="28"/>
      <c r="RVY2" s="28"/>
      <c r="RVZ2" s="28"/>
      <c r="RWA2" s="28"/>
      <c r="RWB2" s="28"/>
      <c r="RWC2" s="28"/>
      <c r="RWD2" s="28"/>
      <c r="RWE2" s="28"/>
      <c r="RWF2" s="28"/>
      <c r="RWG2" s="28"/>
      <c r="RWH2" s="28"/>
      <c r="RWI2" s="28"/>
      <c r="RWJ2" s="28"/>
      <c r="RWK2" s="28"/>
      <c r="RWL2" s="28"/>
      <c r="RWM2" s="28"/>
      <c r="RWN2" s="28"/>
      <c r="RWO2" s="28"/>
      <c r="RWP2" s="28"/>
      <c r="RWQ2" s="28"/>
      <c r="RWR2" s="28"/>
      <c r="RWS2" s="28"/>
      <c r="RWT2" s="28"/>
      <c r="RWU2" s="28"/>
      <c r="RWV2" s="28"/>
      <c r="RWW2" s="28"/>
      <c r="RWX2" s="28"/>
      <c r="RWY2" s="28"/>
      <c r="RWZ2" s="28"/>
      <c r="RXA2" s="28"/>
      <c r="RXB2" s="28"/>
      <c r="RXC2" s="28"/>
      <c r="RXD2" s="28"/>
      <c r="RXE2" s="28"/>
      <c r="RXF2" s="28"/>
      <c r="RXG2" s="28"/>
      <c r="RXH2" s="28"/>
      <c r="RXI2" s="28"/>
      <c r="RXJ2" s="28"/>
      <c r="RXK2" s="28"/>
      <c r="RXL2" s="28"/>
      <c r="RXM2" s="28"/>
      <c r="RXN2" s="28"/>
      <c r="RXO2" s="28"/>
      <c r="RXP2" s="28"/>
      <c r="RXQ2" s="28"/>
      <c r="RXR2" s="28"/>
      <c r="RXS2" s="28"/>
      <c r="RXT2" s="28"/>
      <c r="RXU2" s="28"/>
      <c r="RXV2" s="28"/>
      <c r="RXW2" s="28"/>
      <c r="RXX2" s="28"/>
      <c r="RXY2" s="28"/>
      <c r="RXZ2" s="28"/>
      <c r="RYA2" s="28"/>
      <c r="RYB2" s="28"/>
      <c r="RYC2" s="28"/>
      <c r="RYD2" s="28"/>
      <c r="RYE2" s="28"/>
      <c r="RYF2" s="28"/>
      <c r="RYG2" s="28"/>
      <c r="RYH2" s="28"/>
      <c r="RYI2" s="28"/>
      <c r="RYJ2" s="28"/>
      <c r="RYK2" s="28"/>
      <c r="RYL2" s="28"/>
      <c r="RYM2" s="28"/>
      <c r="RYN2" s="28"/>
      <c r="RYO2" s="28"/>
      <c r="RYP2" s="28"/>
      <c r="RYQ2" s="28"/>
      <c r="RYR2" s="28"/>
      <c r="RYS2" s="28"/>
      <c r="RYT2" s="28"/>
      <c r="RYU2" s="28"/>
      <c r="RYV2" s="28"/>
      <c r="RYW2" s="28"/>
      <c r="RYX2" s="28"/>
      <c r="RYY2" s="28"/>
      <c r="RYZ2" s="28"/>
      <c r="RZA2" s="28"/>
      <c r="RZB2" s="28"/>
      <c r="RZC2" s="28"/>
      <c r="RZD2" s="28"/>
      <c r="RZE2" s="28"/>
      <c r="RZF2" s="28"/>
      <c r="RZG2" s="28"/>
      <c r="RZH2" s="28"/>
      <c r="RZI2" s="28"/>
      <c r="RZJ2" s="28"/>
      <c r="RZK2" s="28"/>
      <c r="RZL2" s="28"/>
      <c r="RZM2" s="28"/>
      <c r="RZN2" s="28"/>
      <c r="RZO2" s="28"/>
      <c r="RZP2" s="28"/>
      <c r="RZQ2" s="28"/>
      <c r="RZR2" s="28"/>
      <c r="RZS2" s="28"/>
      <c r="RZT2" s="28"/>
      <c r="RZU2" s="28"/>
      <c r="RZV2" s="28"/>
      <c r="RZW2" s="28"/>
      <c r="RZX2" s="28"/>
      <c r="RZY2" s="28"/>
      <c r="RZZ2" s="28"/>
      <c r="SAA2" s="28"/>
      <c r="SAB2" s="28"/>
      <c r="SAC2" s="28"/>
      <c r="SAD2" s="28"/>
      <c r="SAE2" s="28"/>
      <c r="SAF2" s="28"/>
      <c r="SAG2" s="28"/>
      <c r="SAH2" s="28"/>
      <c r="SAI2" s="28"/>
      <c r="SAJ2" s="28"/>
      <c r="SAK2" s="28"/>
      <c r="SAL2" s="28"/>
      <c r="SAM2" s="28"/>
      <c r="SAN2" s="28"/>
      <c r="SAO2" s="28"/>
      <c r="SAP2" s="28"/>
      <c r="SAQ2" s="28"/>
      <c r="SAR2" s="28"/>
      <c r="SAS2" s="28"/>
      <c r="SAT2" s="28"/>
      <c r="SAU2" s="28"/>
      <c r="SAV2" s="28"/>
      <c r="SAW2" s="28"/>
      <c r="SAX2" s="28"/>
      <c r="SAY2" s="28"/>
      <c r="SAZ2" s="28"/>
      <c r="SBA2" s="28"/>
      <c r="SBB2" s="28"/>
      <c r="SBC2" s="28"/>
      <c r="SBD2" s="28"/>
      <c r="SBE2" s="28"/>
      <c r="SBF2" s="28"/>
      <c r="SBG2" s="28"/>
      <c r="SBH2" s="28"/>
      <c r="SBI2" s="28"/>
      <c r="SBJ2" s="28"/>
      <c r="SBK2" s="28"/>
      <c r="SBL2" s="28"/>
      <c r="SBM2" s="28"/>
      <c r="SBN2" s="28"/>
      <c r="SBO2" s="28"/>
      <c r="SBP2" s="28"/>
      <c r="SBQ2" s="28"/>
      <c r="SBR2" s="28"/>
      <c r="SBS2" s="28"/>
      <c r="SBT2" s="28"/>
      <c r="SBU2" s="28"/>
      <c r="SBV2" s="28"/>
      <c r="SBW2" s="28"/>
      <c r="SBX2" s="28"/>
      <c r="SBY2" s="28"/>
      <c r="SBZ2" s="28"/>
      <c r="SCA2" s="28"/>
      <c r="SCB2" s="28"/>
      <c r="SCC2" s="28"/>
      <c r="SCD2" s="28"/>
      <c r="SCE2" s="28"/>
      <c r="SCF2" s="28"/>
      <c r="SCG2" s="28"/>
      <c r="SCH2" s="28"/>
      <c r="SCI2" s="28"/>
      <c r="SCJ2" s="28"/>
      <c r="SCK2" s="28"/>
      <c r="SCL2" s="28"/>
      <c r="SCM2" s="28"/>
      <c r="SCN2" s="28"/>
      <c r="SCO2" s="28"/>
      <c r="SCP2" s="28"/>
      <c r="SCQ2" s="28"/>
      <c r="SCR2" s="28"/>
      <c r="SCS2" s="28"/>
      <c r="SCT2" s="28"/>
      <c r="SCU2" s="28"/>
      <c r="SCV2" s="28"/>
      <c r="SCW2" s="28"/>
      <c r="SCX2" s="28"/>
      <c r="SCY2" s="28"/>
      <c r="SCZ2" s="28"/>
      <c r="SDA2" s="28"/>
      <c r="SDB2" s="28"/>
      <c r="SDC2" s="28"/>
      <c r="SDD2" s="28"/>
      <c r="SDE2" s="28"/>
      <c r="SDF2" s="28"/>
      <c r="SDG2" s="28"/>
      <c r="SDH2" s="28"/>
      <c r="SDI2" s="28"/>
      <c r="SDJ2" s="28"/>
      <c r="SDK2" s="28"/>
      <c r="SDL2" s="28"/>
      <c r="SDM2" s="28"/>
      <c r="SDN2" s="28"/>
      <c r="SDO2" s="28"/>
      <c r="SDP2" s="28"/>
      <c r="SDQ2" s="28"/>
      <c r="SDR2" s="28"/>
      <c r="SDS2" s="28"/>
      <c r="SDT2" s="28"/>
      <c r="SDU2" s="28"/>
      <c r="SDV2" s="28"/>
      <c r="SDW2" s="28"/>
      <c r="SDX2" s="28"/>
      <c r="SDY2" s="28"/>
      <c r="SDZ2" s="28"/>
      <c r="SEA2" s="28"/>
      <c r="SEB2" s="28"/>
      <c r="SEC2" s="28"/>
      <c r="SED2" s="28"/>
      <c r="SEE2" s="28"/>
      <c r="SEF2" s="28"/>
      <c r="SEG2" s="28"/>
      <c r="SEH2" s="28"/>
      <c r="SEI2" s="28"/>
      <c r="SEJ2" s="28"/>
      <c r="SEK2" s="28"/>
      <c r="SEL2" s="28"/>
      <c r="SEM2" s="28"/>
      <c r="SEN2" s="28"/>
      <c r="SEO2" s="28"/>
      <c r="SEP2" s="28"/>
      <c r="SEQ2" s="28"/>
      <c r="SER2" s="28"/>
      <c r="SES2" s="28"/>
      <c r="SET2" s="28"/>
      <c r="SEU2" s="28"/>
      <c r="SEV2" s="28"/>
      <c r="SEW2" s="28"/>
      <c r="SEX2" s="28"/>
      <c r="SEY2" s="28"/>
      <c r="SEZ2" s="28"/>
      <c r="SFA2" s="28"/>
      <c r="SFB2" s="28"/>
      <c r="SFC2" s="28"/>
      <c r="SFD2" s="28"/>
      <c r="SFE2" s="28"/>
      <c r="SFF2" s="28"/>
      <c r="SFG2" s="28"/>
      <c r="SFH2" s="28"/>
      <c r="SFI2" s="28"/>
      <c r="SFJ2" s="28"/>
      <c r="SFK2" s="28"/>
      <c r="SFL2" s="28"/>
      <c r="SFM2" s="28"/>
      <c r="SFN2" s="28"/>
      <c r="SFO2" s="28"/>
      <c r="SFP2" s="28"/>
      <c r="SFQ2" s="28"/>
      <c r="SFR2" s="28"/>
      <c r="SFS2" s="28"/>
      <c r="SFT2" s="28"/>
      <c r="SFU2" s="28"/>
      <c r="SFV2" s="28"/>
      <c r="SFW2" s="28"/>
      <c r="SFX2" s="28"/>
      <c r="SFY2" s="28"/>
      <c r="SFZ2" s="28"/>
      <c r="SGA2" s="28"/>
      <c r="SGB2" s="28"/>
      <c r="SGC2" s="28"/>
      <c r="SGD2" s="28"/>
      <c r="SGE2" s="28"/>
      <c r="SGF2" s="28"/>
      <c r="SGG2" s="28"/>
      <c r="SGH2" s="28"/>
      <c r="SGI2" s="28"/>
      <c r="SGJ2" s="28"/>
      <c r="SGK2" s="28"/>
      <c r="SGL2" s="28"/>
      <c r="SGM2" s="28"/>
      <c r="SGN2" s="28"/>
      <c r="SGO2" s="28"/>
      <c r="SGP2" s="28"/>
      <c r="SGQ2" s="28"/>
      <c r="SGR2" s="28"/>
      <c r="SGS2" s="28"/>
      <c r="SGT2" s="28"/>
      <c r="SGU2" s="28"/>
      <c r="SGV2" s="28"/>
      <c r="SGW2" s="28"/>
      <c r="SGX2" s="28"/>
      <c r="SGY2" s="28"/>
      <c r="SGZ2" s="28"/>
      <c r="SHA2" s="28"/>
      <c r="SHB2" s="28"/>
      <c r="SHC2" s="28"/>
      <c r="SHD2" s="28"/>
      <c r="SHE2" s="28"/>
      <c r="SHF2" s="28"/>
      <c r="SHG2" s="28"/>
      <c r="SHH2" s="28"/>
      <c r="SHI2" s="28"/>
      <c r="SHJ2" s="28"/>
      <c r="SHK2" s="28"/>
      <c r="SHL2" s="28"/>
      <c r="SHM2" s="28"/>
      <c r="SHN2" s="28"/>
      <c r="SHO2" s="28"/>
      <c r="SHP2" s="28"/>
      <c r="SHQ2" s="28"/>
      <c r="SHR2" s="28"/>
      <c r="SHS2" s="28"/>
      <c r="SHT2" s="28"/>
      <c r="SHU2" s="28"/>
      <c r="SHV2" s="28"/>
      <c r="SHW2" s="28"/>
      <c r="SHX2" s="28"/>
      <c r="SHY2" s="28"/>
      <c r="SHZ2" s="28"/>
      <c r="SIA2" s="28"/>
      <c r="SIB2" s="28"/>
      <c r="SIC2" s="28"/>
      <c r="SID2" s="28"/>
      <c r="SIE2" s="28"/>
      <c r="SIF2" s="28"/>
      <c r="SIG2" s="28"/>
      <c r="SIH2" s="28"/>
      <c r="SII2" s="28"/>
      <c r="SIJ2" s="28"/>
      <c r="SIK2" s="28"/>
      <c r="SIL2" s="28"/>
      <c r="SIM2" s="28"/>
      <c r="SIN2" s="28"/>
      <c r="SIO2" s="28"/>
      <c r="SIP2" s="28"/>
      <c r="SIQ2" s="28"/>
      <c r="SIR2" s="28"/>
      <c r="SIS2" s="28"/>
      <c r="SIT2" s="28"/>
      <c r="SIU2" s="28"/>
      <c r="SIV2" s="28"/>
      <c r="SIW2" s="28"/>
      <c r="SIX2" s="28"/>
      <c r="SIY2" s="28"/>
      <c r="SIZ2" s="28"/>
      <c r="SJA2" s="28"/>
      <c r="SJB2" s="28"/>
      <c r="SJC2" s="28"/>
      <c r="SJD2" s="28"/>
      <c r="SJE2" s="28"/>
      <c r="SJF2" s="28"/>
      <c r="SJG2" s="28"/>
      <c r="SJH2" s="28"/>
      <c r="SJI2" s="28"/>
      <c r="SJJ2" s="28"/>
      <c r="SJK2" s="28"/>
      <c r="SJL2" s="28"/>
      <c r="SJM2" s="28"/>
      <c r="SJN2" s="28"/>
      <c r="SJO2" s="28"/>
      <c r="SJP2" s="28"/>
      <c r="SJQ2" s="28"/>
      <c r="SJR2" s="28"/>
      <c r="SJS2" s="28"/>
      <c r="SJT2" s="28"/>
      <c r="SJU2" s="28"/>
      <c r="SJV2" s="28"/>
      <c r="SJW2" s="28"/>
      <c r="SJX2" s="28"/>
      <c r="SJY2" s="28"/>
      <c r="SJZ2" s="28"/>
      <c r="SKA2" s="28"/>
      <c r="SKB2" s="28"/>
      <c r="SKC2" s="28"/>
      <c r="SKD2" s="28"/>
      <c r="SKE2" s="28"/>
      <c r="SKF2" s="28"/>
      <c r="SKG2" s="28"/>
      <c r="SKH2" s="28"/>
      <c r="SKI2" s="28"/>
      <c r="SKJ2" s="28"/>
      <c r="SKK2" s="28"/>
      <c r="SKL2" s="28"/>
      <c r="SKM2" s="28"/>
      <c r="SKN2" s="28"/>
      <c r="SKO2" s="28"/>
      <c r="SKP2" s="28"/>
      <c r="SKQ2" s="28"/>
      <c r="SKR2" s="28"/>
      <c r="SKS2" s="28"/>
      <c r="SKT2" s="28"/>
      <c r="SKU2" s="28"/>
      <c r="SKV2" s="28"/>
      <c r="SKW2" s="28"/>
      <c r="SKX2" s="28"/>
      <c r="SKY2" s="28"/>
      <c r="SKZ2" s="28"/>
      <c r="SLA2" s="28"/>
      <c r="SLB2" s="28"/>
      <c r="SLC2" s="28"/>
      <c r="SLD2" s="28"/>
      <c r="SLE2" s="28"/>
      <c r="SLF2" s="28"/>
      <c r="SLG2" s="28"/>
      <c r="SLH2" s="28"/>
      <c r="SLI2" s="28"/>
      <c r="SLJ2" s="28"/>
      <c r="SLK2" s="28"/>
      <c r="SLL2" s="28"/>
      <c r="SLM2" s="28"/>
      <c r="SLN2" s="28"/>
      <c r="SLO2" s="28"/>
      <c r="SLP2" s="28"/>
      <c r="SLQ2" s="28"/>
      <c r="SLR2" s="28"/>
      <c r="SLS2" s="28"/>
      <c r="SLT2" s="28"/>
      <c r="SLU2" s="28"/>
      <c r="SLV2" s="28"/>
      <c r="SLW2" s="28"/>
      <c r="SLX2" s="28"/>
      <c r="SLY2" s="28"/>
      <c r="SLZ2" s="28"/>
      <c r="SMA2" s="28"/>
      <c r="SMB2" s="28"/>
      <c r="SMC2" s="28"/>
      <c r="SMD2" s="28"/>
      <c r="SME2" s="28"/>
      <c r="SMF2" s="28"/>
      <c r="SMG2" s="28"/>
      <c r="SMH2" s="28"/>
      <c r="SMI2" s="28"/>
      <c r="SMJ2" s="28"/>
      <c r="SMK2" s="28"/>
      <c r="SML2" s="28"/>
      <c r="SMM2" s="28"/>
      <c r="SMN2" s="28"/>
      <c r="SMO2" s="28"/>
      <c r="SMP2" s="28"/>
      <c r="SMQ2" s="28"/>
      <c r="SMR2" s="28"/>
      <c r="SMS2" s="28"/>
      <c r="SMT2" s="28"/>
      <c r="SMU2" s="28"/>
      <c r="SMV2" s="28"/>
      <c r="SMW2" s="28"/>
      <c r="SMX2" s="28"/>
      <c r="SMY2" s="28"/>
      <c r="SMZ2" s="28"/>
      <c r="SNA2" s="28"/>
      <c r="SNB2" s="28"/>
      <c r="SNC2" s="28"/>
      <c r="SND2" s="28"/>
      <c r="SNE2" s="28"/>
      <c r="SNF2" s="28"/>
      <c r="SNG2" s="28"/>
      <c r="SNH2" s="28"/>
      <c r="SNI2" s="28"/>
      <c r="SNJ2" s="28"/>
      <c r="SNK2" s="28"/>
      <c r="SNL2" s="28"/>
      <c r="SNM2" s="28"/>
      <c r="SNN2" s="28"/>
      <c r="SNO2" s="28"/>
      <c r="SNP2" s="28"/>
      <c r="SNQ2" s="28"/>
      <c r="SNR2" s="28"/>
      <c r="SNS2" s="28"/>
      <c r="SNT2" s="28"/>
      <c r="SNU2" s="28"/>
      <c r="SNV2" s="28"/>
      <c r="SNW2" s="28"/>
      <c r="SNX2" s="28"/>
      <c r="SNY2" s="28"/>
      <c r="SNZ2" s="28"/>
      <c r="SOA2" s="28"/>
      <c r="SOB2" s="28"/>
      <c r="SOC2" s="28"/>
      <c r="SOD2" s="28"/>
      <c r="SOE2" s="28"/>
      <c r="SOF2" s="28"/>
      <c r="SOG2" s="28"/>
      <c r="SOH2" s="28"/>
      <c r="SOI2" s="28"/>
      <c r="SOJ2" s="28"/>
      <c r="SOK2" s="28"/>
      <c r="SOL2" s="28"/>
      <c r="SOM2" s="28"/>
      <c r="SON2" s="28"/>
      <c r="SOO2" s="28"/>
      <c r="SOP2" s="28"/>
      <c r="SOQ2" s="28"/>
      <c r="SOR2" s="28"/>
      <c r="SOS2" s="28"/>
      <c r="SOT2" s="28"/>
      <c r="SOU2" s="28"/>
      <c r="SOV2" s="28"/>
      <c r="SOW2" s="28"/>
      <c r="SOX2" s="28"/>
      <c r="SOY2" s="28"/>
      <c r="SOZ2" s="28"/>
      <c r="SPA2" s="28"/>
      <c r="SPB2" s="28"/>
      <c r="SPC2" s="28"/>
      <c r="SPD2" s="28"/>
      <c r="SPE2" s="28"/>
      <c r="SPF2" s="28"/>
      <c r="SPG2" s="28"/>
      <c r="SPH2" s="28"/>
      <c r="SPI2" s="28"/>
      <c r="SPJ2" s="28"/>
      <c r="SPK2" s="28"/>
      <c r="SPL2" s="28"/>
      <c r="SPM2" s="28"/>
      <c r="SPN2" s="28"/>
      <c r="SPO2" s="28"/>
      <c r="SPP2" s="28"/>
      <c r="SPQ2" s="28"/>
      <c r="SPR2" s="28"/>
      <c r="SPS2" s="28"/>
      <c r="SPT2" s="28"/>
      <c r="SPU2" s="28"/>
      <c r="SPV2" s="28"/>
      <c r="SPW2" s="28"/>
      <c r="SPX2" s="28"/>
      <c r="SPY2" s="28"/>
      <c r="SPZ2" s="28"/>
      <c r="SQA2" s="28"/>
      <c r="SQB2" s="28"/>
      <c r="SQC2" s="28"/>
      <c r="SQD2" s="28"/>
      <c r="SQE2" s="28"/>
      <c r="SQF2" s="28"/>
      <c r="SQG2" s="28"/>
      <c r="SQH2" s="28"/>
      <c r="SQI2" s="28"/>
      <c r="SQJ2" s="28"/>
      <c r="SQK2" s="28"/>
      <c r="SQL2" s="28"/>
      <c r="SQM2" s="28"/>
      <c r="SQN2" s="28"/>
      <c r="SQO2" s="28"/>
      <c r="SQP2" s="28"/>
      <c r="SQQ2" s="28"/>
      <c r="SQR2" s="28"/>
      <c r="SQS2" s="28"/>
      <c r="SQT2" s="28"/>
      <c r="SQU2" s="28"/>
      <c r="SQV2" s="28"/>
      <c r="SQW2" s="28"/>
      <c r="SQX2" s="28"/>
      <c r="SQY2" s="28"/>
      <c r="SQZ2" s="28"/>
      <c r="SRA2" s="28"/>
      <c r="SRB2" s="28"/>
      <c r="SRC2" s="28"/>
      <c r="SRD2" s="28"/>
      <c r="SRE2" s="28"/>
      <c r="SRF2" s="28"/>
      <c r="SRG2" s="28"/>
      <c r="SRH2" s="28"/>
      <c r="SRI2" s="28"/>
      <c r="SRJ2" s="28"/>
      <c r="SRK2" s="28"/>
      <c r="SRL2" s="28"/>
      <c r="SRM2" s="28"/>
      <c r="SRN2" s="28"/>
      <c r="SRO2" s="28"/>
      <c r="SRP2" s="28"/>
      <c r="SRQ2" s="28"/>
      <c r="SRR2" s="28"/>
      <c r="SRS2" s="28"/>
      <c r="SRT2" s="28"/>
      <c r="SRU2" s="28"/>
      <c r="SRV2" s="28"/>
      <c r="SRW2" s="28"/>
      <c r="SRX2" s="28"/>
      <c r="SRY2" s="28"/>
      <c r="SRZ2" s="28"/>
      <c r="SSA2" s="28"/>
      <c r="SSB2" s="28"/>
      <c r="SSC2" s="28"/>
      <c r="SSD2" s="28"/>
      <c r="SSE2" s="28"/>
      <c r="SSF2" s="28"/>
      <c r="SSG2" s="28"/>
      <c r="SSH2" s="28"/>
      <c r="SSI2" s="28"/>
      <c r="SSJ2" s="28"/>
      <c r="SSK2" s="28"/>
      <c r="SSL2" s="28"/>
      <c r="SSM2" s="28"/>
      <c r="SSN2" s="28"/>
      <c r="SSO2" s="28"/>
      <c r="SSP2" s="28"/>
      <c r="SSQ2" s="28"/>
      <c r="SSR2" s="28"/>
      <c r="SSS2" s="28"/>
      <c r="SST2" s="28"/>
      <c r="SSU2" s="28"/>
      <c r="SSV2" s="28"/>
      <c r="SSW2" s="28"/>
      <c r="SSX2" s="28"/>
      <c r="SSY2" s="28"/>
      <c r="SSZ2" s="28"/>
      <c r="STA2" s="28"/>
      <c r="STB2" s="28"/>
      <c r="STC2" s="28"/>
      <c r="STD2" s="28"/>
      <c r="STE2" s="28"/>
      <c r="STF2" s="28"/>
      <c r="STG2" s="28"/>
      <c r="STH2" s="28"/>
      <c r="STI2" s="28"/>
      <c r="STJ2" s="28"/>
      <c r="STK2" s="28"/>
      <c r="STL2" s="28"/>
      <c r="STM2" s="28"/>
      <c r="STN2" s="28"/>
      <c r="STO2" s="28"/>
      <c r="STP2" s="28"/>
      <c r="STQ2" s="28"/>
      <c r="STR2" s="28"/>
      <c r="STS2" s="28"/>
      <c r="STT2" s="28"/>
      <c r="STU2" s="28"/>
      <c r="STV2" s="28"/>
      <c r="STW2" s="28"/>
      <c r="STX2" s="28"/>
      <c r="STY2" s="28"/>
      <c r="STZ2" s="28"/>
      <c r="SUA2" s="28"/>
      <c r="SUB2" s="28"/>
      <c r="SUC2" s="28"/>
      <c r="SUD2" s="28"/>
      <c r="SUE2" s="28"/>
      <c r="SUF2" s="28"/>
      <c r="SUG2" s="28"/>
      <c r="SUH2" s="28"/>
      <c r="SUI2" s="28"/>
      <c r="SUJ2" s="28"/>
      <c r="SUK2" s="28"/>
      <c r="SUL2" s="28"/>
      <c r="SUM2" s="28"/>
      <c r="SUN2" s="28"/>
      <c r="SUO2" s="28"/>
      <c r="SUP2" s="28"/>
      <c r="SUQ2" s="28"/>
      <c r="SUR2" s="28"/>
      <c r="SUS2" s="28"/>
      <c r="SUT2" s="28"/>
      <c r="SUU2" s="28"/>
      <c r="SUV2" s="28"/>
      <c r="SUW2" s="28"/>
      <c r="SUX2" s="28"/>
      <c r="SUY2" s="28"/>
      <c r="SUZ2" s="28"/>
      <c r="SVA2" s="28"/>
      <c r="SVB2" s="28"/>
      <c r="SVC2" s="28"/>
      <c r="SVD2" s="28"/>
      <c r="SVE2" s="28"/>
      <c r="SVF2" s="28"/>
      <c r="SVG2" s="28"/>
      <c r="SVH2" s="28"/>
      <c r="SVI2" s="28"/>
      <c r="SVJ2" s="28"/>
      <c r="SVK2" s="28"/>
      <c r="SVL2" s="28"/>
      <c r="SVM2" s="28"/>
      <c r="SVN2" s="28"/>
      <c r="SVO2" s="28"/>
      <c r="SVP2" s="28"/>
      <c r="SVQ2" s="28"/>
      <c r="SVR2" s="28"/>
      <c r="SVS2" s="28"/>
      <c r="SVT2" s="28"/>
      <c r="SVU2" s="28"/>
      <c r="SVV2" s="28"/>
      <c r="SVW2" s="28"/>
      <c r="SVX2" s="28"/>
      <c r="SVY2" s="28"/>
      <c r="SVZ2" s="28"/>
      <c r="SWA2" s="28"/>
      <c r="SWB2" s="28"/>
      <c r="SWC2" s="28"/>
      <c r="SWD2" s="28"/>
      <c r="SWE2" s="28"/>
      <c r="SWF2" s="28"/>
      <c r="SWG2" s="28"/>
      <c r="SWH2" s="28"/>
      <c r="SWI2" s="28"/>
      <c r="SWJ2" s="28"/>
      <c r="SWK2" s="28"/>
      <c r="SWL2" s="28"/>
      <c r="SWM2" s="28"/>
      <c r="SWN2" s="28"/>
      <c r="SWO2" s="28"/>
      <c r="SWP2" s="28"/>
      <c r="SWQ2" s="28"/>
      <c r="SWR2" s="28"/>
      <c r="SWS2" s="28"/>
      <c r="SWT2" s="28"/>
      <c r="SWU2" s="28"/>
      <c r="SWV2" s="28"/>
      <c r="SWW2" s="28"/>
      <c r="SWX2" s="28"/>
      <c r="SWY2" s="28"/>
      <c r="SWZ2" s="28"/>
      <c r="SXA2" s="28"/>
      <c r="SXB2" s="28"/>
      <c r="SXC2" s="28"/>
      <c r="SXD2" s="28"/>
      <c r="SXE2" s="28"/>
      <c r="SXF2" s="28"/>
      <c r="SXG2" s="28"/>
      <c r="SXH2" s="28"/>
      <c r="SXI2" s="28"/>
      <c r="SXJ2" s="28"/>
      <c r="SXK2" s="28"/>
      <c r="SXL2" s="28"/>
      <c r="SXM2" s="28"/>
      <c r="SXN2" s="28"/>
      <c r="SXO2" s="28"/>
      <c r="SXP2" s="28"/>
      <c r="SXQ2" s="28"/>
      <c r="SXR2" s="28"/>
      <c r="SXS2" s="28"/>
      <c r="SXT2" s="28"/>
      <c r="SXU2" s="28"/>
      <c r="SXV2" s="28"/>
      <c r="SXW2" s="28"/>
      <c r="SXX2" s="28"/>
      <c r="SXY2" s="28"/>
      <c r="SXZ2" s="28"/>
      <c r="SYA2" s="28"/>
      <c r="SYB2" s="28"/>
      <c r="SYC2" s="28"/>
      <c r="SYD2" s="28"/>
      <c r="SYE2" s="28"/>
      <c r="SYF2" s="28"/>
      <c r="SYG2" s="28"/>
      <c r="SYH2" s="28"/>
      <c r="SYI2" s="28"/>
      <c r="SYJ2" s="28"/>
      <c r="SYK2" s="28"/>
      <c r="SYL2" s="28"/>
      <c r="SYM2" s="28"/>
      <c r="SYN2" s="28"/>
      <c r="SYO2" s="28"/>
      <c r="SYP2" s="28"/>
      <c r="SYQ2" s="28"/>
      <c r="SYR2" s="28"/>
      <c r="SYS2" s="28"/>
      <c r="SYT2" s="28"/>
      <c r="SYU2" s="28"/>
      <c r="SYV2" s="28"/>
      <c r="SYW2" s="28"/>
      <c r="SYX2" s="28"/>
      <c r="SYY2" s="28"/>
      <c r="SYZ2" s="28"/>
      <c r="SZA2" s="28"/>
      <c r="SZB2" s="28"/>
      <c r="SZC2" s="28"/>
      <c r="SZD2" s="28"/>
      <c r="SZE2" s="28"/>
      <c r="SZF2" s="28"/>
      <c r="SZG2" s="28"/>
      <c r="SZH2" s="28"/>
      <c r="SZI2" s="28"/>
      <c r="SZJ2" s="28"/>
      <c r="SZK2" s="28"/>
      <c r="SZL2" s="28"/>
      <c r="SZM2" s="28"/>
      <c r="SZN2" s="28"/>
      <c r="SZO2" s="28"/>
      <c r="SZP2" s="28"/>
      <c r="SZQ2" s="28"/>
      <c r="SZR2" s="28"/>
      <c r="SZS2" s="28"/>
      <c r="SZT2" s="28"/>
      <c r="SZU2" s="28"/>
      <c r="SZV2" s="28"/>
      <c r="SZW2" s="28"/>
      <c r="SZX2" s="28"/>
      <c r="SZY2" s="28"/>
      <c r="SZZ2" s="28"/>
      <c r="TAA2" s="28"/>
      <c r="TAB2" s="28"/>
      <c r="TAC2" s="28"/>
      <c r="TAD2" s="28"/>
      <c r="TAE2" s="28"/>
      <c r="TAF2" s="28"/>
      <c r="TAG2" s="28"/>
      <c r="TAH2" s="28"/>
      <c r="TAI2" s="28"/>
      <c r="TAJ2" s="28"/>
      <c r="TAK2" s="28"/>
      <c r="TAL2" s="28"/>
      <c r="TAM2" s="28"/>
      <c r="TAN2" s="28"/>
      <c r="TAO2" s="28"/>
      <c r="TAP2" s="28"/>
      <c r="TAQ2" s="28"/>
      <c r="TAR2" s="28"/>
      <c r="TAS2" s="28"/>
      <c r="TAT2" s="28"/>
      <c r="TAU2" s="28"/>
      <c r="TAV2" s="28"/>
      <c r="TAW2" s="28"/>
      <c r="TAX2" s="28"/>
      <c r="TAY2" s="28"/>
      <c r="TAZ2" s="28"/>
      <c r="TBA2" s="28"/>
      <c r="TBB2" s="28"/>
      <c r="TBC2" s="28"/>
      <c r="TBD2" s="28"/>
      <c r="TBE2" s="28"/>
      <c r="TBF2" s="28"/>
      <c r="TBG2" s="28"/>
      <c r="TBH2" s="28"/>
      <c r="TBI2" s="28"/>
      <c r="TBJ2" s="28"/>
      <c r="TBK2" s="28"/>
      <c r="TBL2" s="28"/>
      <c r="TBM2" s="28"/>
      <c r="TBN2" s="28"/>
      <c r="TBO2" s="28"/>
      <c r="TBP2" s="28"/>
      <c r="TBQ2" s="28"/>
      <c r="TBR2" s="28"/>
      <c r="TBS2" s="28"/>
      <c r="TBT2" s="28"/>
      <c r="TBU2" s="28"/>
      <c r="TBV2" s="28"/>
      <c r="TBW2" s="28"/>
      <c r="TBX2" s="28"/>
      <c r="TBY2" s="28"/>
      <c r="TBZ2" s="28"/>
      <c r="TCA2" s="28"/>
      <c r="TCB2" s="28"/>
      <c r="TCC2" s="28"/>
      <c r="TCD2" s="28"/>
      <c r="TCE2" s="28"/>
      <c r="TCF2" s="28"/>
      <c r="TCG2" s="28"/>
      <c r="TCH2" s="28"/>
      <c r="TCI2" s="28"/>
      <c r="TCJ2" s="28"/>
      <c r="TCK2" s="28"/>
      <c r="TCL2" s="28"/>
      <c r="TCM2" s="28"/>
      <c r="TCN2" s="28"/>
      <c r="TCO2" s="28"/>
      <c r="TCP2" s="28"/>
      <c r="TCQ2" s="28"/>
      <c r="TCR2" s="28"/>
      <c r="TCS2" s="28"/>
      <c r="TCT2" s="28"/>
      <c r="TCU2" s="28"/>
      <c r="TCV2" s="28"/>
      <c r="TCW2" s="28"/>
      <c r="TCX2" s="28"/>
      <c r="TCY2" s="28"/>
      <c r="TCZ2" s="28"/>
      <c r="TDA2" s="28"/>
      <c r="TDB2" s="28"/>
      <c r="TDC2" s="28"/>
      <c r="TDD2" s="28"/>
      <c r="TDE2" s="28"/>
      <c r="TDF2" s="28"/>
      <c r="TDG2" s="28"/>
      <c r="TDH2" s="28"/>
      <c r="TDI2" s="28"/>
      <c r="TDJ2" s="28"/>
      <c r="TDK2" s="28"/>
      <c r="TDL2" s="28"/>
      <c r="TDM2" s="28"/>
      <c r="TDN2" s="28"/>
      <c r="TDO2" s="28"/>
      <c r="TDP2" s="28"/>
      <c r="TDQ2" s="28"/>
      <c r="TDR2" s="28"/>
      <c r="TDS2" s="28"/>
      <c r="TDT2" s="28"/>
      <c r="TDU2" s="28"/>
      <c r="TDV2" s="28"/>
      <c r="TDW2" s="28"/>
      <c r="TDX2" s="28"/>
      <c r="TDY2" s="28"/>
      <c r="TDZ2" s="28"/>
      <c r="TEA2" s="28"/>
      <c r="TEB2" s="28"/>
      <c r="TEC2" s="28"/>
      <c r="TED2" s="28"/>
      <c r="TEE2" s="28"/>
      <c r="TEF2" s="28"/>
      <c r="TEG2" s="28"/>
      <c r="TEH2" s="28"/>
      <c r="TEI2" s="28"/>
      <c r="TEJ2" s="28"/>
      <c r="TEK2" s="28"/>
      <c r="TEL2" s="28"/>
      <c r="TEM2" s="28"/>
      <c r="TEN2" s="28"/>
      <c r="TEO2" s="28"/>
      <c r="TEP2" s="28"/>
      <c r="TEQ2" s="28"/>
      <c r="TER2" s="28"/>
      <c r="TES2" s="28"/>
      <c r="TET2" s="28"/>
      <c r="TEU2" s="28"/>
      <c r="TEV2" s="28"/>
      <c r="TEW2" s="28"/>
      <c r="TEX2" s="28"/>
      <c r="TEY2" s="28"/>
      <c r="TEZ2" s="28"/>
      <c r="TFA2" s="28"/>
      <c r="TFB2" s="28"/>
      <c r="TFC2" s="28"/>
      <c r="TFD2" s="28"/>
      <c r="TFE2" s="28"/>
      <c r="TFF2" s="28"/>
      <c r="TFG2" s="28"/>
      <c r="TFH2" s="28"/>
      <c r="TFI2" s="28"/>
      <c r="TFJ2" s="28"/>
      <c r="TFK2" s="28"/>
      <c r="TFL2" s="28"/>
      <c r="TFM2" s="28"/>
      <c r="TFN2" s="28"/>
      <c r="TFO2" s="28"/>
      <c r="TFP2" s="28"/>
      <c r="TFQ2" s="28"/>
      <c r="TFR2" s="28"/>
      <c r="TFS2" s="28"/>
      <c r="TFT2" s="28"/>
      <c r="TFU2" s="28"/>
      <c r="TFV2" s="28"/>
      <c r="TFW2" s="28"/>
      <c r="TFX2" s="28"/>
      <c r="TFY2" s="28"/>
      <c r="TFZ2" s="28"/>
      <c r="TGA2" s="28"/>
      <c r="TGB2" s="28"/>
      <c r="TGC2" s="28"/>
      <c r="TGD2" s="28"/>
      <c r="TGE2" s="28"/>
      <c r="TGF2" s="28"/>
      <c r="TGG2" s="28"/>
      <c r="TGH2" s="28"/>
      <c r="TGI2" s="28"/>
      <c r="TGJ2" s="28"/>
      <c r="TGK2" s="28"/>
      <c r="TGL2" s="28"/>
      <c r="TGM2" s="28"/>
      <c r="TGN2" s="28"/>
      <c r="TGO2" s="28"/>
      <c r="TGP2" s="28"/>
      <c r="TGQ2" s="28"/>
      <c r="TGR2" s="28"/>
      <c r="TGS2" s="28"/>
      <c r="TGT2" s="28"/>
      <c r="TGU2" s="28"/>
      <c r="TGV2" s="28"/>
      <c r="TGW2" s="28"/>
      <c r="TGX2" s="28"/>
      <c r="TGY2" s="28"/>
      <c r="TGZ2" s="28"/>
      <c r="THA2" s="28"/>
      <c r="THB2" s="28"/>
      <c r="THC2" s="28"/>
      <c r="THD2" s="28"/>
      <c r="THE2" s="28"/>
      <c r="THF2" s="28"/>
      <c r="THG2" s="28"/>
      <c r="THH2" s="28"/>
      <c r="THI2" s="28"/>
      <c r="THJ2" s="28"/>
      <c r="THK2" s="28"/>
      <c r="THL2" s="28"/>
      <c r="THM2" s="28"/>
      <c r="THN2" s="28"/>
      <c r="THO2" s="28"/>
      <c r="THP2" s="28"/>
      <c r="THQ2" s="28"/>
      <c r="THR2" s="28"/>
      <c r="THS2" s="28"/>
      <c r="THT2" s="28"/>
      <c r="THU2" s="28"/>
      <c r="THV2" s="28"/>
      <c r="THW2" s="28"/>
      <c r="THX2" s="28"/>
      <c r="THY2" s="28"/>
      <c r="THZ2" s="28"/>
      <c r="TIA2" s="28"/>
      <c r="TIB2" s="28"/>
      <c r="TIC2" s="28"/>
      <c r="TID2" s="28"/>
      <c r="TIE2" s="28"/>
      <c r="TIF2" s="28"/>
      <c r="TIG2" s="28"/>
      <c r="TIH2" s="28"/>
      <c r="TII2" s="28"/>
      <c r="TIJ2" s="28"/>
      <c r="TIK2" s="28"/>
      <c r="TIL2" s="28"/>
      <c r="TIM2" s="28"/>
      <c r="TIN2" s="28"/>
      <c r="TIO2" s="28"/>
      <c r="TIP2" s="28"/>
      <c r="TIQ2" s="28"/>
      <c r="TIR2" s="28"/>
      <c r="TIS2" s="28"/>
      <c r="TIT2" s="28"/>
      <c r="TIU2" s="28"/>
      <c r="TIV2" s="28"/>
      <c r="TIW2" s="28"/>
      <c r="TIX2" s="28"/>
      <c r="TIY2" s="28"/>
      <c r="TIZ2" s="28"/>
      <c r="TJA2" s="28"/>
      <c r="TJB2" s="28"/>
      <c r="TJC2" s="28"/>
      <c r="TJD2" s="28"/>
      <c r="TJE2" s="28"/>
      <c r="TJF2" s="28"/>
      <c r="TJG2" s="28"/>
      <c r="TJH2" s="28"/>
      <c r="TJI2" s="28"/>
      <c r="TJJ2" s="28"/>
      <c r="TJK2" s="28"/>
      <c r="TJL2" s="28"/>
      <c r="TJM2" s="28"/>
      <c r="TJN2" s="28"/>
      <c r="TJO2" s="28"/>
      <c r="TJP2" s="28"/>
      <c r="TJQ2" s="28"/>
      <c r="TJR2" s="28"/>
      <c r="TJS2" s="28"/>
      <c r="TJT2" s="28"/>
      <c r="TJU2" s="28"/>
      <c r="TJV2" s="28"/>
      <c r="TJW2" s="28"/>
      <c r="TJX2" s="28"/>
      <c r="TJY2" s="28"/>
      <c r="TJZ2" s="28"/>
      <c r="TKA2" s="28"/>
      <c r="TKB2" s="28"/>
      <c r="TKC2" s="28"/>
      <c r="TKD2" s="28"/>
      <c r="TKE2" s="28"/>
      <c r="TKF2" s="28"/>
      <c r="TKG2" s="28"/>
      <c r="TKH2" s="28"/>
      <c r="TKI2" s="28"/>
      <c r="TKJ2" s="28"/>
      <c r="TKK2" s="28"/>
      <c r="TKL2" s="28"/>
      <c r="TKM2" s="28"/>
      <c r="TKN2" s="28"/>
      <c r="TKO2" s="28"/>
      <c r="TKP2" s="28"/>
      <c r="TKQ2" s="28"/>
      <c r="TKR2" s="28"/>
      <c r="TKS2" s="28"/>
      <c r="TKT2" s="28"/>
      <c r="TKU2" s="28"/>
      <c r="TKV2" s="28"/>
      <c r="TKW2" s="28"/>
      <c r="TKX2" s="28"/>
      <c r="TKY2" s="28"/>
      <c r="TKZ2" s="28"/>
      <c r="TLA2" s="28"/>
      <c r="TLB2" s="28"/>
      <c r="TLC2" s="28"/>
      <c r="TLD2" s="28"/>
      <c r="TLE2" s="28"/>
      <c r="TLF2" s="28"/>
      <c r="TLG2" s="28"/>
      <c r="TLH2" s="28"/>
      <c r="TLI2" s="28"/>
      <c r="TLJ2" s="28"/>
      <c r="TLK2" s="28"/>
      <c r="TLL2" s="28"/>
      <c r="TLM2" s="28"/>
      <c r="TLN2" s="28"/>
      <c r="TLO2" s="28"/>
      <c r="TLP2" s="28"/>
      <c r="TLQ2" s="28"/>
      <c r="TLR2" s="28"/>
      <c r="TLS2" s="28"/>
      <c r="TLT2" s="28"/>
      <c r="TLU2" s="28"/>
      <c r="TLV2" s="28"/>
      <c r="TLW2" s="28"/>
      <c r="TLX2" s="28"/>
      <c r="TLY2" s="28"/>
      <c r="TLZ2" s="28"/>
      <c r="TMA2" s="28"/>
      <c r="TMB2" s="28"/>
      <c r="TMC2" s="28"/>
      <c r="TMD2" s="28"/>
      <c r="TME2" s="28"/>
      <c r="TMF2" s="28"/>
      <c r="TMG2" s="28"/>
      <c r="TMH2" s="28"/>
      <c r="TMI2" s="28"/>
      <c r="TMJ2" s="28"/>
      <c r="TMK2" s="28"/>
      <c r="TML2" s="28"/>
      <c r="TMM2" s="28"/>
      <c r="TMN2" s="28"/>
      <c r="TMO2" s="28"/>
      <c r="TMP2" s="28"/>
      <c r="TMQ2" s="28"/>
      <c r="TMR2" s="28"/>
      <c r="TMS2" s="28"/>
      <c r="TMT2" s="28"/>
      <c r="TMU2" s="28"/>
      <c r="TMV2" s="28"/>
      <c r="TMW2" s="28"/>
      <c r="TMX2" s="28"/>
      <c r="TMY2" s="28"/>
      <c r="TMZ2" s="28"/>
      <c r="TNA2" s="28"/>
      <c r="TNB2" s="28"/>
      <c r="TNC2" s="28"/>
      <c r="TND2" s="28"/>
      <c r="TNE2" s="28"/>
      <c r="TNF2" s="28"/>
      <c r="TNG2" s="28"/>
      <c r="TNH2" s="28"/>
      <c r="TNI2" s="28"/>
      <c r="TNJ2" s="28"/>
      <c r="TNK2" s="28"/>
      <c r="TNL2" s="28"/>
      <c r="TNM2" s="28"/>
      <c r="TNN2" s="28"/>
      <c r="TNO2" s="28"/>
      <c r="TNP2" s="28"/>
      <c r="TNQ2" s="28"/>
      <c r="TNR2" s="28"/>
      <c r="TNS2" s="28"/>
      <c r="TNT2" s="28"/>
      <c r="TNU2" s="28"/>
      <c r="TNV2" s="28"/>
      <c r="TNW2" s="28"/>
      <c r="TNX2" s="28"/>
      <c r="TNY2" s="28"/>
      <c r="TNZ2" s="28"/>
      <c r="TOA2" s="28"/>
      <c r="TOB2" s="28"/>
      <c r="TOC2" s="28"/>
      <c r="TOD2" s="28"/>
      <c r="TOE2" s="28"/>
      <c r="TOF2" s="28"/>
      <c r="TOG2" s="28"/>
      <c r="TOH2" s="28"/>
      <c r="TOI2" s="28"/>
      <c r="TOJ2" s="28"/>
      <c r="TOK2" s="28"/>
      <c r="TOL2" s="28"/>
      <c r="TOM2" s="28"/>
      <c r="TON2" s="28"/>
      <c r="TOO2" s="28"/>
      <c r="TOP2" s="28"/>
      <c r="TOQ2" s="28"/>
      <c r="TOR2" s="28"/>
      <c r="TOS2" s="28"/>
      <c r="TOT2" s="28"/>
      <c r="TOU2" s="28"/>
      <c r="TOV2" s="28"/>
      <c r="TOW2" s="28"/>
      <c r="TOX2" s="28"/>
      <c r="TOY2" s="28"/>
      <c r="TOZ2" s="28"/>
      <c r="TPA2" s="28"/>
      <c r="TPB2" s="28"/>
      <c r="TPC2" s="28"/>
      <c r="TPD2" s="28"/>
      <c r="TPE2" s="28"/>
      <c r="TPF2" s="28"/>
      <c r="TPG2" s="28"/>
      <c r="TPH2" s="28"/>
      <c r="TPI2" s="28"/>
      <c r="TPJ2" s="28"/>
      <c r="TPK2" s="28"/>
      <c r="TPL2" s="28"/>
      <c r="TPM2" s="28"/>
      <c r="TPN2" s="28"/>
      <c r="TPO2" s="28"/>
      <c r="TPP2" s="28"/>
      <c r="TPQ2" s="28"/>
      <c r="TPR2" s="28"/>
      <c r="TPS2" s="28"/>
      <c r="TPT2" s="28"/>
      <c r="TPU2" s="28"/>
      <c r="TPV2" s="28"/>
      <c r="TPW2" s="28"/>
      <c r="TPX2" s="28"/>
      <c r="TPY2" s="28"/>
      <c r="TPZ2" s="28"/>
      <c r="TQA2" s="28"/>
      <c r="TQB2" s="28"/>
      <c r="TQC2" s="28"/>
      <c r="TQD2" s="28"/>
      <c r="TQE2" s="28"/>
      <c r="TQF2" s="28"/>
      <c r="TQG2" s="28"/>
      <c r="TQH2" s="28"/>
      <c r="TQI2" s="28"/>
      <c r="TQJ2" s="28"/>
      <c r="TQK2" s="28"/>
      <c r="TQL2" s="28"/>
      <c r="TQM2" s="28"/>
      <c r="TQN2" s="28"/>
      <c r="TQO2" s="28"/>
      <c r="TQP2" s="28"/>
      <c r="TQQ2" s="28"/>
      <c r="TQR2" s="28"/>
      <c r="TQS2" s="28"/>
      <c r="TQT2" s="28"/>
      <c r="TQU2" s="28"/>
      <c r="TQV2" s="28"/>
      <c r="TQW2" s="28"/>
      <c r="TQX2" s="28"/>
      <c r="TQY2" s="28"/>
      <c r="TQZ2" s="28"/>
      <c r="TRA2" s="28"/>
      <c r="TRB2" s="28"/>
      <c r="TRC2" s="28"/>
      <c r="TRD2" s="28"/>
      <c r="TRE2" s="28"/>
      <c r="TRF2" s="28"/>
      <c r="TRG2" s="28"/>
      <c r="TRH2" s="28"/>
      <c r="TRI2" s="28"/>
      <c r="TRJ2" s="28"/>
      <c r="TRK2" s="28"/>
      <c r="TRL2" s="28"/>
      <c r="TRM2" s="28"/>
      <c r="TRN2" s="28"/>
      <c r="TRO2" s="28"/>
      <c r="TRP2" s="28"/>
      <c r="TRQ2" s="28"/>
      <c r="TRR2" s="28"/>
      <c r="TRS2" s="28"/>
      <c r="TRT2" s="28"/>
      <c r="TRU2" s="28"/>
      <c r="TRV2" s="28"/>
      <c r="TRW2" s="28"/>
      <c r="TRX2" s="28"/>
      <c r="TRY2" s="28"/>
      <c r="TRZ2" s="28"/>
      <c r="TSA2" s="28"/>
      <c r="TSB2" s="28"/>
      <c r="TSC2" s="28"/>
      <c r="TSD2" s="28"/>
      <c r="TSE2" s="28"/>
      <c r="TSF2" s="28"/>
      <c r="TSG2" s="28"/>
      <c r="TSH2" s="28"/>
      <c r="TSI2" s="28"/>
      <c r="TSJ2" s="28"/>
      <c r="TSK2" s="28"/>
      <c r="TSL2" s="28"/>
      <c r="TSM2" s="28"/>
      <c r="TSN2" s="28"/>
      <c r="TSO2" s="28"/>
      <c r="TSP2" s="28"/>
      <c r="TSQ2" s="28"/>
      <c r="TSR2" s="28"/>
      <c r="TSS2" s="28"/>
      <c r="TST2" s="28"/>
      <c r="TSU2" s="28"/>
      <c r="TSV2" s="28"/>
      <c r="TSW2" s="28"/>
      <c r="TSX2" s="28"/>
      <c r="TSY2" s="28"/>
      <c r="TSZ2" s="28"/>
      <c r="TTA2" s="28"/>
      <c r="TTB2" s="28"/>
      <c r="TTC2" s="28"/>
      <c r="TTD2" s="28"/>
      <c r="TTE2" s="28"/>
      <c r="TTF2" s="28"/>
      <c r="TTG2" s="28"/>
      <c r="TTH2" s="28"/>
      <c r="TTI2" s="28"/>
      <c r="TTJ2" s="28"/>
      <c r="TTK2" s="28"/>
      <c r="TTL2" s="28"/>
      <c r="TTM2" s="28"/>
      <c r="TTN2" s="28"/>
      <c r="TTO2" s="28"/>
      <c r="TTP2" s="28"/>
      <c r="TTQ2" s="28"/>
      <c r="TTR2" s="28"/>
      <c r="TTS2" s="28"/>
      <c r="TTT2" s="28"/>
      <c r="TTU2" s="28"/>
      <c r="TTV2" s="28"/>
      <c r="TTW2" s="28"/>
      <c r="TTX2" s="28"/>
      <c r="TTY2" s="28"/>
      <c r="TTZ2" s="28"/>
      <c r="TUA2" s="28"/>
      <c r="TUB2" s="28"/>
      <c r="TUC2" s="28"/>
      <c r="TUD2" s="28"/>
      <c r="TUE2" s="28"/>
      <c r="TUF2" s="28"/>
      <c r="TUG2" s="28"/>
      <c r="TUH2" s="28"/>
      <c r="TUI2" s="28"/>
      <c r="TUJ2" s="28"/>
      <c r="TUK2" s="28"/>
      <c r="TUL2" s="28"/>
      <c r="TUM2" s="28"/>
      <c r="TUN2" s="28"/>
      <c r="TUO2" s="28"/>
      <c r="TUP2" s="28"/>
      <c r="TUQ2" s="28"/>
      <c r="TUR2" s="28"/>
      <c r="TUS2" s="28"/>
      <c r="TUT2" s="28"/>
      <c r="TUU2" s="28"/>
      <c r="TUV2" s="28"/>
      <c r="TUW2" s="28"/>
      <c r="TUX2" s="28"/>
      <c r="TUY2" s="28"/>
      <c r="TUZ2" s="28"/>
      <c r="TVA2" s="28"/>
      <c r="TVB2" s="28"/>
      <c r="TVC2" s="28"/>
      <c r="TVD2" s="28"/>
      <c r="TVE2" s="28"/>
      <c r="TVF2" s="28"/>
      <c r="TVG2" s="28"/>
      <c r="TVH2" s="28"/>
      <c r="TVI2" s="28"/>
      <c r="TVJ2" s="28"/>
      <c r="TVK2" s="28"/>
      <c r="TVL2" s="28"/>
      <c r="TVM2" s="28"/>
      <c r="TVN2" s="28"/>
      <c r="TVO2" s="28"/>
      <c r="TVP2" s="28"/>
      <c r="TVQ2" s="28"/>
      <c r="TVR2" s="28"/>
      <c r="TVS2" s="28"/>
      <c r="TVT2" s="28"/>
      <c r="TVU2" s="28"/>
      <c r="TVV2" s="28"/>
      <c r="TVW2" s="28"/>
      <c r="TVX2" s="28"/>
      <c r="TVY2" s="28"/>
      <c r="TVZ2" s="28"/>
      <c r="TWA2" s="28"/>
      <c r="TWB2" s="28"/>
      <c r="TWC2" s="28"/>
      <c r="TWD2" s="28"/>
      <c r="TWE2" s="28"/>
      <c r="TWF2" s="28"/>
      <c r="TWG2" s="28"/>
      <c r="TWH2" s="28"/>
      <c r="TWI2" s="28"/>
      <c r="TWJ2" s="28"/>
      <c r="TWK2" s="28"/>
      <c r="TWL2" s="28"/>
      <c r="TWM2" s="28"/>
      <c r="TWN2" s="28"/>
      <c r="TWO2" s="28"/>
      <c r="TWP2" s="28"/>
      <c r="TWQ2" s="28"/>
      <c r="TWR2" s="28"/>
      <c r="TWS2" s="28"/>
      <c r="TWT2" s="28"/>
      <c r="TWU2" s="28"/>
      <c r="TWV2" s="28"/>
      <c r="TWW2" s="28"/>
      <c r="TWX2" s="28"/>
      <c r="TWY2" s="28"/>
      <c r="TWZ2" s="28"/>
      <c r="TXA2" s="28"/>
      <c r="TXB2" s="28"/>
      <c r="TXC2" s="28"/>
      <c r="TXD2" s="28"/>
      <c r="TXE2" s="28"/>
      <c r="TXF2" s="28"/>
      <c r="TXG2" s="28"/>
      <c r="TXH2" s="28"/>
      <c r="TXI2" s="28"/>
      <c r="TXJ2" s="28"/>
      <c r="TXK2" s="28"/>
      <c r="TXL2" s="28"/>
      <c r="TXM2" s="28"/>
      <c r="TXN2" s="28"/>
      <c r="TXO2" s="28"/>
      <c r="TXP2" s="28"/>
      <c r="TXQ2" s="28"/>
      <c r="TXR2" s="28"/>
      <c r="TXS2" s="28"/>
      <c r="TXT2" s="28"/>
      <c r="TXU2" s="28"/>
      <c r="TXV2" s="28"/>
      <c r="TXW2" s="28"/>
      <c r="TXX2" s="28"/>
      <c r="TXY2" s="28"/>
      <c r="TXZ2" s="28"/>
      <c r="TYA2" s="28"/>
      <c r="TYB2" s="28"/>
      <c r="TYC2" s="28"/>
      <c r="TYD2" s="28"/>
      <c r="TYE2" s="28"/>
      <c r="TYF2" s="28"/>
      <c r="TYG2" s="28"/>
      <c r="TYH2" s="28"/>
      <c r="TYI2" s="28"/>
      <c r="TYJ2" s="28"/>
      <c r="TYK2" s="28"/>
      <c r="TYL2" s="28"/>
      <c r="TYM2" s="28"/>
      <c r="TYN2" s="28"/>
      <c r="TYO2" s="28"/>
      <c r="TYP2" s="28"/>
      <c r="TYQ2" s="28"/>
      <c r="TYR2" s="28"/>
      <c r="TYS2" s="28"/>
      <c r="TYT2" s="28"/>
      <c r="TYU2" s="28"/>
      <c r="TYV2" s="28"/>
      <c r="TYW2" s="28"/>
      <c r="TYX2" s="28"/>
      <c r="TYY2" s="28"/>
      <c r="TYZ2" s="28"/>
      <c r="TZA2" s="28"/>
      <c r="TZB2" s="28"/>
      <c r="TZC2" s="28"/>
      <c r="TZD2" s="28"/>
      <c r="TZE2" s="28"/>
      <c r="TZF2" s="28"/>
      <c r="TZG2" s="28"/>
      <c r="TZH2" s="28"/>
      <c r="TZI2" s="28"/>
      <c r="TZJ2" s="28"/>
      <c r="TZK2" s="28"/>
      <c r="TZL2" s="28"/>
      <c r="TZM2" s="28"/>
      <c r="TZN2" s="28"/>
      <c r="TZO2" s="28"/>
      <c r="TZP2" s="28"/>
      <c r="TZQ2" s="28"/>
      <c r="TZR2" s="28"/>
      <c r="TZS2" s="28"/>
      <c r="TZT2" s="28"/>
      <c r="TZU2" s="28"/>
      <c r="TZV2" s="28"/>
      <c r="TZW2" s="28"/>
      <c r="TZX2" s="28"/>
      <c r="TZY2" s="28"/>
      <c r="TZZ2" s="28"/>
      <c r="UAA2" s="28"/>
      <c r="UAB2" s="28"/>
      <c r="UAC2" s="28"/>
      <c r="UAD2" s="28"/>
      <c r="UAE2" s="28"/>
      <c r="UAF2" s="28"/>
      <c r="UAG2" s="28"/>
      <c r="UAH2" s="28"/>
      <c r="UAI2" s="28"/>
      <c r="UAJ2" s="28"/>
      <c r="UAK2" s="28"/>
      <c r="UAL2" s="28"/>
      <c r="UAM2" s="28"/>
      <c r="UAN2" s="28"/>
      <c r="UAO2" s="28"/>
      <c r="UAP2" s="28"/>
      <c r="UAQ2" s="28"/>
      <c r="UAR2" s="28"/>
      <c r="UAS2" s="28"/>
      <c r="UAT2" s="28"/>
      <c r="UAU2" s="28"/>
      <c r="UAV2" s="28"/>
      <c r="UAW2" s="28"/>
      <c r="UAX2" s="28"/>
      <c r="UAY2" s="28"/>
      <c r="UAZ2" s="28"/>
      <c r="UBA2" s="28"/>
      <c r="UBB2" s="28"/>
      <c r="UBC2" s="28"/>
      <c r="UBD2" s="28"/>
      <c r="UBE2" s="28"/>
      <c r="UBF2" s="28"/>
      <c r="UBG2" s="28"/>
      <c r="UBH2" s="28"/>
      <c r="UBI2" s="28"/>
      <c r="UBJ2" s="28"/>
      <c r="UBK2" s="28"/>
      <c r="UBL2" s="28"/>
      <c r="UBM2" s="28"/>
      <c r="UBN2" s="28"/>
      <c r="UBO2" s="28"/>
      <c r="UBP2" s="28"/>
      <c r="UBQ2" s="28"/>
      <c r="UBR2" s="28"/>
      <c r="UBS2" s="28"/>
      <c r="UBT2" s="28"/>
      <c r="UBU2" s="28"/>
      <c r="UBV2" s="28"/>
      <c r="UBW2" s="28"/>
      <c r="UBX2" s="28"/>
      <c r="UBY2" s="28"/>
      <c r="UBZ2" s="28"/>
      <c r="UCA2" s="28"/>
      <c r="UCB2" s="28"/>
      <c r="UCC2" s="28"/>
      <c r="UCD2" s="28"/>
      <c r="UCE2" s="28"/>
      <c r="UCF2" s="28"/>
      <c r="UCG2" s="28"/>
      <c r="UCH2" s="28"/>
      <c r="UCI2" s="28"/>
      <c r="UCJ2" s="28"/>
      <c r="UCK2" s="28"/>
      <c r="UCL2" s="28"/>
      <c r="UCM2" s="28"/>
      <c r="UCN2" s="28"/>
      <c r="UCO2" s="28"/>
      <c r="UCP2" s="28"/>
      <c r="UCQ2" s="28"/>
      <c r="UCR2" s="28"/>
      <c r="UCS2" s="28"/>
      <c r="UCT2" s="28"/>
      <c r="UCU2" s="28"/>
      <c r="UCV2" s="28"/>
      <c r="UCW2" s="28"/>
      <c r="UCX2" s="28"/>
      <c r="UCY2" s="28"/>
      <c r="UCZ2" s="28"/>
      <c r="UDA2" s="28"/>
      <c r="UDB2" s="28"/>
      <c r="UDC2" s="28"/>
      <c r="UDD2" s="28"/>
      <c r="UDE2" s="28"/>
      <c r="UDF2" s="28"/>
      <c r="UDG2" s="28"/>
      <c r="UDH2" s="28"/>
      <c r="UDI2" s="28"/>
      <c r="UDJ2" s="28"/>
      <c r="UDK2" s="28"/>
      <c r="UDL2" s="28"/>
      <c r="UDM2" s="28"/>
      <c r="UDN2" s="28"/>
      <c r="UDO2" s="28"/>
      <c r="UDP2" s="28"/>
      <c r="UDQ2" s="28"/>
      <c r="UDR2" s="28"/>
      <c r="UDS2" s="28"/>
      <c r="UDT2" s="28"/>
      <c r="UDU2" s="28"/>
      <c r="UDV2" s="28"/>
      <c r="UDW2" s="28"/>
      <c r="UDX2" s="28"/>
      <c r="UDY2" s="28"/>
      <c r="UDZ2" s="28"/>
      <c r="UEA2" s="28"/>
      <c r="UEB2" s="28"/>
      <c r="UEC2" s="28"/>
      <c r="UED2" s="28"/>
      <c r="UEE2" s="28"/>
      <c r="UEF2" s="28"/>
      <c r="UEG2" s="28"/>
      <c r="UEH2" s="28"/>
      <c r="UEI2" s="28"/>
      <c r="UEJ2" s="28"/>
      <c r="UEK2" s="28"/>
      <c r="UEL2" s="28"/>
      <c r="UEM2" s="28"/>
      <c r="UEN2" s="28"/>
      <c r="UEO2" s="28"/>
      <c r="UEP2" s="28"/>
      <c r="UEQ2" s="28"/>
      <c r="UER2" s="28"/>
      <c r="UES2" s="28"/>
      <c r="UET2" s="28"/>
      <c r="UEU2" s="28"/>
      <c r="UEV2" s="28"/>
      <c r="UEW2" s="28"/>
      <c r="UEX2" s="28"/>
      <c r="UEY2" s="28"/>
      <c r="UEZ2" s="28"/>
      <c r="UFA2" s="28"/>
      <c r="UFB2" s="28"/>
      <c r="UFC2" s="28"/>
      <c r="UFD2" s="28"/>
      <c r="UFE2" s="28"/>
      <c r="UFF2" s="28"/>
      <c r="UFG2" s="28"/>
      <c r="UFH2" s="28"/>
      <c r="UFI2" s="28"/>
      <c r="UFJ2" s="28"/>
      <c r="UFK2" s="28"/>
      <c r="UFL2" s="28"/>
      <c r="UFM2" s="28"/>
      <c r="UFN2" s="28"/>
      <c r="UFO2" s="28"/>
      <c r="UFP2" s="28"/>
      <c r="UFQ2" s="28"/>
      <c r="UFR2" s="28"/>
      <c r="UFS2" s="28"/>
      <c r="UFT2" s="28"/>
      <c r="UFU2" s="28"/>
      <c r="UFV2" s="28"/>
      <c r="UFW2" s="28"/>
      <c r="UFX2" s="28"/>
      <c r="UFY2" s="28"/>
      <c r="UFZ2" s="28"/>
      <c r="UGA2" s="28"/>
      <c r="UGB2" s="28"/>
      <c r="UGC2" s="28"/>
      <c r="UGD2" s="28"/>
      <c r="UGE2" s="28"/>
      <c r="UGF2" s="28"/>
      <c r="UGG2" s="28"/>
      <c r="UGH2" s="28"/>
      <c r="UGI2" s="28"/>
      <c r="UGJ2" s="28"/>
      <c r="UGK2" s="28"/>
      <c r="UGL2" s="28"/>
      <c r="UGM2" s="28"/>
      <c r="UGN2" s="28"/>
      <c r="UGO2" s="28"/>
      <c r="UGP2" s="28"/>
      <c r="UGQ2" s="28"/>
      <c r="UGR2" s="28"/>
      <c r="UGS2" s="28"/>
      <c r="UGT2" s="28"/>
      <c r="UGU2" s="28"/>
      <c r="UGV2" s="28"/>
      <c r="UGW2" s="28"/>
      <c r="UGX2" s="28"/>
      <c r="UGY2" s="28"/>
      <c r="UGZ2" s="28"/>
      <c r="UHA2" s="28"/>
      <c r="UHB2" s="28"/>
      <c r="UHC2" s="28"/>
      <c r="UHD2" s="28"/>
      <c r="UHE2" s="28"/>
      <c r="UHF2" s="28"/>
      <c r="UHG2" s="28"/>
      <c r="UHH2" s="28"/>
      <c r="UHI2" s="28"/>
      <c r="UHJ2" s="28"/>
      <c r="UHK2" s="28"/>
      <c r="UHL2" s="28"/>
      <c r="UHM2" s="28"/>
      <c r="UHN2" s="28"/>
      <c r="UHO2" s="28"/>
      <c r="UHP2" s="28"/>
      <c r="UHQ2" s="28"/>
      <c r="UHR2" s="28"/>
      <c r="UHS2" s="28"/>
      <c r="UHT2" s="28"/>
      <c r="UHU2" s="28"/>
      <c r="UHV2" s="28"/>
      <c r="UHW2" s="28"/>
      <c r="UHX2" s="28"/>
      <c r="UHY2" s="28"/>
      <c r="UHZ2" s="28"/>
      <c r="UIA2" s="28"/>
      <c r="UIB2" s="28"/>
      <c r="UIC2" s="28"/>
      <c r="UID2" s="28"/>
      <c r="UIE2" s="28"/>
      <c r="UIF2" s="28"/>
      <c r="UIG2" s="28"/>
      <c r="UIH2" s="28"/>
      <c r="UII2" s="28"/>
      <c r="UIJ2" s="28"/>
      <c r="UIK2" s="28"/>
      <c r="UIL2" s="28"/>
      <c r="UIM2" s="28"/>
      <c r="UIN2" s="28"/>
      <c r="UIO2" s="28"/>
      <c r="UIP2" s="28"/>
      <c r="UIQ2" s="28"/>
      <c r="UIR2" s="28"/>
      <c r="UIS2" s="28"/>
      <c r="UIT2" s="28"/>
      <c r="UIU2" s="28"/>
      <c r="UIV2" s="28"/>
      <c r="UIW2" s="28"/>
      <c r="UIX2" s="28"/>
      <c r="UIY2" s="28"/>
      <c r="UIZ2" s="28"/>
      <c r="UJA2" s="28"/>
      <c r="UJB2" s="28"/>
      <c r="UJC2" s="28"/>
      <c r="UJD2" s="28"/>
      <c r="UJE2" s="28"/>
      <c r="UJF2" s="28"/>
      <c r="UJG2" s="28"/>
      <c r="UJH2" s="28"/>
      <c r="UJI2" s="28"/>
      <c r="UJJ2" s="28"/>
      <c r="UJK2" s="28"/>
      <c r="UJL2" s="28"/>
      <c r="UJM2" s="28"/>
      <c r="UJN2" s="28"/>
      <c r="UJO2" s="28"/>
      <c r="UJP2" s="28"/>
      <c r="UJQ2" s="28"/>
      <c r="UJR2" s="28"/>
      <c r="UJS2" s="28"/>
      <c r="UJT2" s="28"/>
      <c r="UJU2" s="28"/>
      <c r="UJV2" s="28"/>
      <c r="UJW2" s="28"/>
      <c r="UJX2" s="28"/>
      <c r="UJY2" s="28"/>
      <c r="UJZ2" s="28"/>
      <c r="UKA2" s="28"/>
      <c r="UKB2" s="28"/>
      <c r="UKC2" s="28"/>
      <c r="UKD2" s="28"/>
      <c r="UKE2" s="28"/>
      <c r="UKF2" s="28"/>
      <c r="UKG2" s="28"/>
      <c r="UKH2" s="28"/>
      <c r="UKI2" s="28"/>
      <c r="UKJ2" s="28"/>
      <c r="UKK2" s="28"/>
      <c r="UKL2" s="28"/>
      <c r="UKM2" s="28"/>
      <c r="UKN2" s="28"/>
      <c r="UKO2" s="28"/>
      <c r="UKP2" s="28"/>
      <c r="UKQ2" s="28"/>
      <c r="UKR2" s="28"/>
      <c r="UKS2" s="28"/>
      <c r="UKT2" s="28"/>
      <c r="UKU2" s="28"/>
      <c r="UKV2" s="28"/>
      <c r="UKW2" s="28"/>
      <c r="UKX2" s="28"/>
      <c r="UKY2" s="28"/>
      <c r="UKZ2" s="28"/>
      <c r="ULA2" s="28"/>
      <c r="ULB2" s="28"/>
      <c r="ULC2" s="28"/>
      <c r="ULD2" s="28"/>
      <c r="ULE2" s="28"/>
      <c r="ULF2" s="28"/>
      <c r="ULG2" s="28"/>
      <c r="ULH2" s="28"/>
      <c r="ULI2" s="28"/>
      <c r="ULJ2" s="28"/>
      <c r="ULK2" s="28"/>
      <c r="ULL2" s="28"/>
      <c r="ULM2" s="28"/>
      <c r="ULN2" s="28"/>
      <c r="ULO2" s="28"/>
      <c r="ULP2" s="28"/>
      <c r="ULQ2" s="28"/>
      <c r="ULR2" s="28"/>
      <c r="ULS2" s="28"/>
      <c r="ULT2" s="28"/>
      <c r="ULU2" s="28"/>
      <c r="ULV2" s="28"/>
      <c r="ULW2" s="28"/>
      <c r="ULX2" s="28"/>
      <c r="ULY2" s="28"/>
      <c r="ULZ2" s="28"/>
      <c r="UMA2" s="28"/>
      <c r="UMB2" s="28"/>
      <c r="UMC2" s="28"/>
      <c r="UMD2" s="28"/>
      <c r="UME2" s="28"/>
      <c r="UMF2" s="28"/>
      <c r="UMG2" s="28"/>
      <c r="UMH2" s="28"/>
      <c r="UMI2" s="28"/>
      <c r="UMJ2" s="28"/>
      <c r="UMK2" s="28"/>
      <c r="UML2" s="28"/>
      <c r="UMM2" s="28"/>
      <c r="UMN2" s="28"/>
      <c r="UMO2" s="28"/>
      <c r="UMP2" s="28"/>
      <c r="UMQ2" s="28"/>
      <c r="UMR2" s="28"/>
      <c r="UMS2" s="28"/>
      <c r="UMT2" s="28"/>
      <c r="UMU2" s="28"/>
      <c r="UMV2" s="28"/>
      <c r="UMW2" s="28"/>
      <c r="UMX2" s="28"/>
      <c r="UMY2" s="28"/>
      <c r="UMZ2" s="28"/>
      <c r="UNA2" s="28"/>
      <c r="UNB2" s="28"/>
      <c r="UNC2" s="28"/>
      <c r="UND2" s="28"/>
      <c r="UNE2" s="28"/>
      <c r="UNF2" s="28"/>
      <c r="UNG2" s="28"/>
      <c r="UNH2" s="28"/>
      <c r="UNI2" s="28"/>
      <c r="UNJ2" s="28"/>
      <c r="UNK2" s="28"/>
      <c r="UNL2" s="28"/>
      <c r="UNM2" s="28"/>
      <c r="UNN2" s="28"/>
      <c r="UNO2" s="28"/>
      <c r="UNP2" s="28"/>
      <c r="UNQ2" s="28"/>
      <c r="UNR2" s="28"/>
      <c r="UNS2" s="28"/>
      <c r="UNT2" s="28"/>
      <c r="UNU2" s="28"/>
      <c r="UNV2" s="28"/>
      <c r="UNW2" s="28"/>
      <c r="UNX2" s="28"/>
      <c r="UNY2" s="28"/>
      <c r="UNZ2" s="28"/>
      <c r="UOA2" s="28"/>
      <c r="UOB2" s="28"/>
      <c r="UOC2" s="28"/>
      <c r="UOD2" s="28"/>
      <c r="UOE2" s="28"/>
      <c r="UOF2" s="28"/>
      <c r="UOG2" s="28"/>
      <c r="UOH2" s="28"/>
      <c r="UOI2" s="28"/>
      <c r="UOJ2" s="28"/>
      <c r="UOK2" s="28"/>
      <c r="UOL2" s="28"/>
      <c r="UOM2" s="28"/>
      <c r="UON2" s="28"/>
      <c r="UOO2" s="28"/>
      <c r="UOP2" s="28"/>
      <c r="UOQ2" s="28"/>
      <c r="UOR2" s="28"/>
      <c r="UOS2" s="28"/>
      <c r="UOT2" s="28"/>
      <c r="UOU2" s="28"/>
      <c r="UOV2" s="28"/>
      <c r="UOW2" s="28"/>
      <c r="UOX2" s="28"/>
      <c r="UOY2" s="28"/>
      <c r="UOZ2" s="28"/>
      <c r="UPA2" s="28"/>
      <c r="UPB2" s="28"/>
      <c r="UPC2" s="28"/>
      <c r="UPD2" s="28"/>
      <c r="UPE2" s="28"/>
      <c r="UPF2" s="28"/>
      <c r="UPG2" s="28"/>
      <c r="UPH2" s="28"/>
      <c r="UPI2" s="28"/>
      <c r="UPJ2" s="28"/>
      <c r="UPK2" s="28"/>
      <c r="UPL2" s="28"/>
      <c r="UPM2" s="28"/>
      <c r="UPN2" s="28"/>
      <c r="UPO2" s="28"/>
      <c r="UPP2" s="28"/>
      <c r="UPQ2" s="28"/>
      <c r="UPR2" s="28"/>
      <c r="UPS2" s="28"/>
      <c r="UPT2" s="28"/>
      <c r="UPU2" s="28"/>
      <c r="UPV2" s="28"/>
      <c r="UPW2" s="28"/>
      <c r="UPX2" s="28"/>
      <c r="UPY2" s="28"/>
      <c r="UPZ2" s="28"/>
      <c r="UQA2" s="28"/>
      <c r="UQB2" s="28"/>
      <c r="UQC2" s="28"/>
      <c r="UQD2" s="28"/>
      <c r="UQE2" s="28"/>
      <c r="UQF2" s="28"/>
      <c r="UQG2" s="28"/>
      <c r="UQH2" s="28"/>
      <c r="UQI2" s="28"/>
      <c r="UQJ2" s="28"/>
      <c r="UQK2" s="28"/>
      <c r="UQL2" s="28"/>
      <c r="UQM2" s="28"/>
      <c r="UQN2" s="28"/>
      <c r="UQO2" s="28"/>
      <c r="UQP2" s="28"/>
      <c r="UQQ2" s="28"/>
      <c r="UQR2" s="28"/>
      <c r="UQS2" s="28"/>
      <c r="UQT2" s="28"/>
      <c r="UQU2" s="28"/>
      <c r="UQV2" s="28"/>
      <c r="UQW2" s="28"/>
      <c r="UQX2" s="28"/>
      <c r="UQY2" s="28"/>
      <c r="UQZ2" s="28"/>
      <c r="URA2" s="28"/>
      <c r="URB2" s="28"/>
      <c r="URC2" s="28"/>
      <c r="URD2" s="28"/>
      <c r="URE2" s="28"/>
      <c r="URF2" s="28"/>
      <c r="URG2" s="28"/>
      <c r="URH2" s="28"/>
      <c r="URI2" s="28"/>
      <c r="URJ2" s="28"/>
      <c r="URK2" s="28"/>
      <c r="URL2" s="28"/>
      <c r="URM2" s="28"/>
      <c r="URN2" s="28"/>
      <c r="URO2" s="28"/>
      <c r="URP2" s="28"/>
      <c r="URQ2" s="28"/>
      <c r="URR2" s="28"/>
      <c r="URS2" s="28"/>
      <c r="URT2" s="28"/>
      <c r="URU2" s="28"/>
      <c r="URV2" s="28"/>
      <c r="URW2" s="28"/>
      <c r="URX2" s="28"/>
      <c r="URY2" s="28"/>
      <c r="URZ2" s="28"/>
      <c r="USA2" s="28"/>
      <c r="USB2" s="28"/>
      <c r="USC2" s="28"/>
      <c r="USD2" s="28"/>
      <c r="USE2" s="28"/>
      <c r="USF2" s="28"/>
      <c r="USG2" s="28"/>
      <c r="USH2" s="28"/>
      <c r="USI2" s="28"/>
      <c r="USJ2" s="28"/>
      <c r="USK2" s="28"/>
      <c r="USL2" s="28"/>
      <c r="USM2" s="28"/>
      <c r="USN2" s="28"/>
      <c r="USO2" s="28"/>
      <c r="USP2" s="28"/>
      <c r="USQ2" s="28"/>
      <c r="USR2" s="28"/>
      <c r="USS2" s="28"/>
      <c r="UST2" s="28"/>
      <c r="USU2" s="28"/>
      <c r="USV2" s="28"/>
      <c r="USW2" s="28"/>
      <c r="USX2" s="28"/>
      <c r="USY2" s="28"/>
      <c r="USZ2" s="28"/>
      <c r="UTA2" s="28"/>
      <c r="UTB2" s="28"/>
      <c r="UTC2" s="28"/>
      <c r="UTD2" s="28"/>
      <c r="UTE2" s="28"/>
      <c r="UTF2" s="28"/>
      <c r="UTG2" s="28"/>
      <c r="UTH2" s="28"/>
      <c r="UTI2" s="28"/>
      <c r="UTJ2" s="28"/>
      <c r="UTK2" s="28"/>
      <c r="UTL2" s="28"/>
      <c r="UTM2" s="28"/>
      <c r="UTN2" s="28"/>
      <c r="UTO2" s="28"/>
      <c r="UTP2" s="28"/>
      <c r="UTQ2" s="28"/>
      <c r="UTR2" s="28"/>
      <c r="UTS2" s="28"/>
      <c r="UTT2" s="28"/>
      <c r="UTU2" s="28"/>
      <c r="UTV2" s="28"/>
      <c r="UTW2" s="28"/>
      <c r="UTX2" s="28"/>
      <c r="UTY2" s="28"/>
      <c r="UTZ2" s="28"/>
      <c r="UUA2" s="28"/>
      <c r="UUB2" s="28"/>
      <c r="UUC2" s="28"/>
      <c r="UUD2" s="28"/>
      <c r="UUE2" s="28"/>
      <c r="UUF2" s="28"/>
      <c r="UUG2" s="28"/>
      <c r="UUH2" s="28"/>
      <c r="UUI2" s="28"/>
      <c r="UUJ2" s="28"/>
      <c r="UUK2" s="28"/>
      <c r="UUL2" s="28"/>
      <c r="UUM2" s="28"/>
      <c r="UUN2" s="28"/>
      <c r="UUO2" s="28"/>
      <c r="UUP2" s="28"/>
      <c r="UUQ2" s="28"/>
      <c r="UUR2" s="28"/>
      <c r="UUS2" s="28"/>
      <c r="UUT2" s="28"/>
      <c r="UUU2" s="28"/>
      <c r="UUV2" s="28"/>
      <c r="UUW2" s="28"/>
      <c r="UUX2" s="28"/>
      <c r="UUY2" s="28"/>
      <c r="UUZ2" s="28"/>
      <c r="UVA2" s="28"/>
      <c r="UVB2" s="28"/>
      <c r="UVC2" s="28"/>
      <c r="UVD2" s="28"/>
      <c r="UVE2" s="28"/>
      <c r="UVF2" s="28"/>
      <c r="UVG2" s="28"/>
      <c r="UVH2" s="28"/>
      <c r="UVI2" s="28"/>
      <c r="UVJ2" s="28"/>
      <c r="UVK2" s="28"/>
      <c r="UVL2" s="28"/>
      <c r="UVM2" s="28"/>
      <c r="UVN2" s="28"/>
      <c r="UVO2" s="28"/>
      <c r="UVP2" s="28"/>
      <c r="UVQ2" s="28"/>
      <c r="UVR2" s="28"/>
      <c r="UVS2" s="28"/>
      <c r="UVT2" s="28"/>
      <c r="UVU2" s="28"/>
      <c r="UVV2" s="28"/>
      <c r="UVW2" s="28"/>
      <c r="UVX2" s="28"/>
      <c r="UVY2" s="28"/>
      <c r="UVZ2" s="28"/>
      <c r="UWA2" s="28"/>
      <c r="UWB2" s="28"/>
      <c r="UWC2" s="28"/>
      <c r="UWD2" s="28"/>
      <c r="UWE2" s="28"/>
      <c r="UWF2" s="28"/>
      <c r="UWG2" s="28"/>
      <c r="UWH2" s="28"/>
      <c r="UWI2" s="28"/>
      <c r="UWJ2" s="28"/>
      <c r="UWK2" s="28"/>
      <c r="UWL2" s="28"/>
      <c r="UWM2" s="28"/>
      <c r="UWN2" s="28"/>
      <c r="UWO2" s="28"/>
      <c r="UWP2" s="28"/>
      <c r="UWQ2" s="28"/>
      <c r="UWR2" s="28"/>
      <c r="UWS2" s="28"/>
      <c r="UWT2" s="28"/>
      <c r="UWU2" s="28"/>
      <c r="UWV2" s="28"/>
      <c r="UWW2" s="28"/>
      <c r="UWX2" s="28"/>
      <c r="UWY2" s="28"/>
      <c r="UWZ2" s="28"/>
      <c r="UXA2" s="28"/>
      <c r="UXB2" s="28"/>
      <c r="UXC2" s="28"/>
      <c r="UXD2" s="28"/>
      <c r="UXE2" s="28"/>
      <c r="UXF2" s="28"/>
      <c r="UXG2" s="28"/>
      <c r="UXH2" s="28"/>
      <c r="UXI2" s="28"/>
      <c r="UXJ2" s="28"/>
      <c r="UXK2" s="28"/>
      <c r="UXL2" s="28"/>
      <c r="UXM2" s="28"/>
      <c r="UXN2" s="28"/>
      <c r="UXO2" s="28"/>
      <c r="UXP2" s="28"/>
      <c r="UXQ2" s="28"/>
      <c r="UXR2" s="28"/>
      <c r="UXS2" s="28"/>
      <c r="UXT2" s="28"/>
      <c r="UXU2" s="28"/>
      <c r="UXV2" s="28"/>
      <c r="UXW2" s="28"/>
      <c r="UXX2" s="28"/>
      <c r="UXY2" s="28"/>
      <c r="UXZ2" s="28"/>
      <c r="UYA2" s="28"/>
      <c r="UYB2" s="28"/>
      <c r="UYC2" s="28"/>
      <c r="UYD2" s="28"/>
      <c r="UYE2" s="28"/>
      <c r="UYF2" s="28"/>
      <c r="UYG2" s="28"/>
      <c r="UYH2" s="28"/>
      <c r="UYI2" s="28"/>
      <c r="UYJ2" s="28"/>
      <c r="UYK2" s="28"/>
      <c r="UYL2" s="28"/>
      <c r="UYM2" s="28"/>
      <c r="UYN2" s="28"/>
      <c r="UYO2" s="28"/>
      <c r="UYP2" s="28"/>
      <c r="UYQ2" s="28"/>
      <c r="UYR2" s="28"/>
      <c r="UYS2" s="28"/>
      <c r="UYT2" s="28"/>
      <c r="UYU2" s="28"/>
      <c r="UYV2" s="28"/>
      <c r="UYW2" s="28"/>
      <c r="UYX2" s="28"/>
      <c r="UYY2" s="28"/>
      <c r="UYZ2" s="28"/>
      <c r="UZA2" s="28"/>
      <c r="UZB2" s="28"/>
      <c r="UZC2" s="28"/>
      <c r="UZD2" s="28"/>
      <c r="UZE2" s="28"/>
      <c r="UZF2" s="28"/>
      <c r="UZG2" s="28"/>
      <c r="UZH2" s="28"/>
      <c r="UZI2" s="28"/>
      <c r="UZJ2" s="28"/>
      <c r="UZK2" s="28"/>
      <c r="UZL2" s="28"/>
      <c r="UZM2" s="28"/>
      <c r="UZN2" s="28"/>
      <c r="UZO2" s="28"/>
      <c r="UZP2" s="28"/>
      <c r="UZQ2" s="28"/>
      <c r="UZR2" s="28"/>
      <c r="UZS2" s="28"/>
      <c r="UZT2" s="28"/>
      <c r="UZU2" s="28"/>
      <c r="UZV2" s="28"/>
      <c r="UZW2" s="28"/>
      <c r="UZX2" s="28"/>
      <c r="UZY2" s="28"/>
      <c r="UZZ2" s="28"/>
      <c r="VAA2" s="28"/>
      <c r="VAB2" s="28"/>
      <c r="VAC2" s="28"/>
      <c r="VAD2" s="28"/>
      <c r="VAE2" s="28"/>
      <c r="VAF2" s="28"/>
      <c r="VAG2" s="28"/>
      <c r="VAH2" s="28"/>
      <c r="VAI2" s="28"/>
      <c r="VAJ2" s="28"/>
      <c r="VAK2" s="28"/>
      <c r="VAL2" s="28"/>
      <c r="VAM2" s="28"/>
      <c r="VAN2" s="28"/>
      <c r="VAO2" s="28"/>
      <c r="VAP2" s="28"/>
      <c r="VAQ2" s="28"/>
      <c r="VAR2" s="28"/>
      <c r="VAS2" s="28"/>
      <c r="VAT2" s="28"/>
      <c r="VAU2" s="28"/>
      <c r="VAV2" s="28"/>
      <c r="VAW2" s="28"/>
      <c r="VAX2" s="28"/>
      <c r="VAY2" s="28"/>
      <c r="VAZ2" s="28"/>
      <c r="VBA2" s="28"/>
      <c r="VBB2" s="28"/>
      <c r="VBC2" s="28"/>
      <c r="VBD2" s="28"/>
      <c r="VBE2" s="28"/>
      <c r="VBF2" s="28"/>
      <c r="VBG2" s="28"/>
      <c r="VBH2" s="28"/>
      <c r="VBI2" s="28"/>
      <c r="VBJ2" s="28"/>
      <c r="VBK2" s="28"/>
      <c r="VBL2" s="28"/>
      <c r="VBM2" s="28"/>
      <c r="VBN2" s="28"/>
      <c r="VBO2" s="28"/>
      <c r="VBP2" s="28"/>
      <c r="VBQ2" s="28"/>
      <c r="VBR2" s="28"/>
      <c r="VBS2" s="28"/>
      <c r="VBT2" s="28"/>
      <c r="VBU2" s="28"/>
      <c r="VBV2" s="28"/>
      <c r="VBW2" s="28"/>
      <c r="VBX2" s="28"/>
      <c r="VBY2" s="28"/>
      <c r="VBZ2" s="28"/>
      <c r="VCA2" s="28"/>
      <c r="VCB2" s="28"/>
      <c r="VCC2" s="28"/>
      <c r="VCD2" s="28"/>
      <c r="VCE2" s="28"/>
      <c r="VCF2" s="28"/>
      <c r="VCG2" s="28"/>
      <c r="VCH2" s="28"/>
      <c r="VCI2" s="28"/>
      <c r="VCJ2" s="28"/>
      <c r="VCK2" s="28"/>
      <c r="VCL2" s="28"/>
      <c r="VCM2" s="28"/>
      <c r="VCN2" s="28"/>
      <c r="VCO2" s="28"/>
      <c r="VCP2" s="28"/>
      <c r="VCQ2" s="28"/>
      <c r="VCR2" s="28"/>
      <c r="VCS2" s="28"/>
      <c r="VCT2" s="28"/>
      <c r="VCU2" s="28"/>
      <c r="VCV2" s="28"/>
      <c r="VCW2" s="28"/>
      <c r="VCX2" s="28"/>
      <c r="VCY2" s="28"/>
      <c r="VCZ2" s="28"/>
      <c r="VDA2" s="28"/>
      <c r="VDB2" s="28"/>
      <c r="VDC2" s="28"/>
      <c r="VDD2" s="28"/>
      <c r="VDE2" s="28"/>
      <c r="VDF2" s="28"/>
      <c r="VDG2" s="28"/>
      <c r="VDH2" s="28"/>
      <c r="VDI2" s="28"/>
      <c r="VDJ2" s="28"/>
      <c r="VDK2" s="28"/>
      <c r="VDL2" s="28"/>
      <c r="VDM2" s="28"/>
      <c r="VDN2" s="28"/>
      <c r="VDO2" s="28"/>
      <c r="VDP2" s="28"/>
      <c r="VDQ2" s="28"/>
      <c r="VDR2" s="28"/>
      <c r="VDS2" s="28"/>
      <c r="VDT2" s="28"/>
      <c r="VDU2" s="28"/>
      <c r="VDV2" s="28"/>
      <c r="VDW2" s="28"/>
      <c r="VDX2" s="28"/>
      <c r="VDY2" s="28"/>
      <c r="VDZ2" s="28"/>
      <c r="VEA2" s="28"/>
      <c r="VEB2" s="28"/>
      <c r="VEC2" s="28"/>
      <c r="VED2" s="28"/>
      <c r="VEE2" s="28"/>
      <c r="VEF2" s="28"/>
      <c r="VEG2" s="28"/>
      <c r="VEH2" s="28"/>
      <c r="VEI2" s="28"/>
      <c r="VEJ2" s="28"/>
      <c r="VEK2" s="28"/>
      <c r="VEL2" s="28"/>
      <c r="VEM2" s="28"/>
      <c r="VEN2" s="28"/>
      <c r="VEO2" s="28"/>
      <c r="VEP2" s="28"/>
      <c r="VEQ2" s="28"/>
      <c r="VER2" s="28"/>
      <c r="VES2" s="28"/>
      <c r="VET2" s="28"/>
      <c r="VEU2" s="28"/>
      <c r="VEV2" s="28"/>
      <c r="VEW2" s="28"/>
      <c r="VEX2" s="28"/>
      <c r="VEY2" s="28"/>
      <c r="VEZ2" s="28"/>
      <c r="VFA2" s="28"/>
      <c r="VFB2" s="28"/>
      <c r="VFC2" s="28"/>
      <c r="VFD2" s="28"/>
      <c r="VFE2" s="28"/>
      <c r="VFF2" s="28"/>
      <c r="VFG2" s="28"/>
      <c r="VFH2" s="28"/>
      <c r="VFI2" s="28"/>
      <c r="VFJ2" s="28"/>
      <c r="VFK2" s="28"/>
      <c r="VFL2" s="28"/>
      <c r="VFM2" s="28"/>
      <c r="VFN2" s="28"/>
      <c r="VFO2" s="28"/>
      <c r="VFP2" s="28"/>
      <c r="VFQ2" s="28"/>
      <c r="VFR2" s="28"/>
      <c r="VFS2" s="28"/>
      <c r="VFT2" s="28"/>
      <c r="VFU2" s="28"/>
      <c r="VFV2" s="28"/>
      <c r="VFW2" s="28"/>
      <c r="VFX2" s="28"/>
      <c r="VFY2" s="28"/>
      <c r="VFZ2" s="28"/>
      <c r="VGA2" s="28"/>
      <c r="VGB2" s="28"/>
      <c r="VGC2" s="28"/>
      <c r="VGD2" s="28"/>
      <c r="VGE2" s="28"/>
      <c r="VGF2" s="28"/>
      <c r="VGG2" s="28"/>
      <c r="VGH2" s="28"/>
      <c r="VGI2" s="28"/>
      <c r="VGJ2" s="28"/>
      <c r="VGK2" s="28"/>
      <c r="VGL2" s="28"/>
      <c r="VGM2" s="28"/>
      <c r="VGN2" s="28"/>
      <c r="VGO2" s="28"/>
      <c r="VGP2" s="28"/>
      <c r="VGQ2" s="28"/>
      <c r="VGR2" s="28"/>
      <c r="VGS2" s="28"/>
      <c r="VGT2" s="28"/>
      <c r="VGU2" s="28"/>
      <c r="VGV2" s="28"/>
      <c r="VGW2" s="28"/>
      <c r="VGX2" s="28"/>
      <c r="VGY2" s="28"/>
      <c r="VGZ2" s="28"/>
      <c r="VHA2" s="28"/>
      <c r="VHB2" s="28"/>
      <c r="VHC2" s="28"/>
      <c r="VHD2" s="28"/>
      <c r="VHE2" s="28"/>
      <c r="VHF2" s="28"/>
      <c r="VHG2" s="28"/>
      <c r="VHH2" s="28"/>
      <c r="VHI2" s="28"/>
      <c r="VHJ2" s="28"/>
      <c r="VHK2" s="28"/>
      <c r="VHL2" s="28"/>
      <c r="VHM2" s="28"/>
      <c r="VHN2" s="28"/>
      <c r="VHO2" s="28"/>
      <c r="VHP2" s="28"/>
      <c r="VHQ2" s="28"/>
      <c r="VHR2" s="28"/>
      <c r="VHS2" s="28"/>
      <c r="VHT2" s="28"/>
      <c r="VHU2" s="28"/>
      <c r="VHV2" s="28"/>
      <c r="VHW2" s="28"/>
      <c r="VHX2" s="28"/>
      <c r="VHY2" s="28"/>
      <c r="VHZ2" s="28"/>
      <c r="VIA2" s="28"/>
      <c r="VIB2" s="28"/>
      <c r="VIC2" s="28"/>
      <c r="VID2" s="28"/>
      <c r="VIE2" s="28"/>
      <c r="VIF2" s="28"/>
      <c r="VIG2" s="28"/>
      <c r="VIH2" s="28"/>
      <c r="VII2" s="28"/>
      <c r="VIJ2" s="28"/>
      <c r="VIK2" s="28"/>
      <c r="VIL2" s="28"/>
      <c r="VIM2" s="28"/>
      <c r="VIN2" s="28"/>
      <c r="VIO2" s="28"/>
      <c r="VIP2" s="28"/>
      <c r="VIQ2" s="28"/>
      <c r="VIR2" s="28"/>
      <c r="VIS2" s="28"/>
      <c r="VIT2" s="28"/>
      <c r="VIU2" s="28"/>
      <c r="VIV2" s="28"/>
      <c r="VIW2" s="28"/>
      <c r="VIX2" s="28"/>
      <c r="VIY2" s="28"/>
      <c r="VIZ2" s="28"/>
      <c r="VJA2" s="28"/>
      <c r="VJB2" s="28"/>
      <c r="VJC2" s="28"/>
      <c r="VJD2" s="28"/>
      <c r="VJE2" s="28"/>
      <c r="VJF2" s="28"/>
      <c r="VJG2" s="28"/>
      <c r="VJH2" s="28"/>
      <c r="VJI2" s="28"/>
      <c r="VJJ2" s="28"/>
      <c r="VJK2" s="28"/>
      <c r="VJL2" s="28"/>
      <c r="VJM2" s="28"/>
      <c r="VJN2" s="28"/>
      <c r="VJO2" s="28"/>
      <c r="VJP2" s="28"/>
      <c r="VJQ2" s="28"/>
      <c r="VJR2" s="28"/>
      <c r="VJS2" s="28"/>
      <c r="VJT2" s="28"/>
      <c r="VJU2" s="28"/>
      <c r="VJV2" s="28"/>
      <c r="VJW2" s="28"/>
      <c r="VJX2" s="28"/>
      <c r="VJY2" s="28"/>
      <c r="VJZ2" s="28"/>
      <c r="VKA2" s="28"/>
      <c r="VKB2" s="28"/>
      <c r="VKC2" s="28"/>
      <c r="VKD2" s="28"/>
      <c r="VKE2" s="28"/>
      <c r="VKF2" s="28"/>
      <c r="VKG2" s="28"/>
      <c r="VKH2" s="28"/>
      <c r="VKI2" s="28"/>
      <c r="VKJ2" s="28"/>
      <c r="VKK2" s="28"/>
      <c r="VKL2" s="28"/>
      <c r="VKM2" s="28"/>
      <c r="VKN2" s="28"/>
      <c r="VKO2" s="28"/>
      <c r="VKP2" s="28"/>
      <c r="VKQ2" s="28"/>
      <c r="VKR2" s="28"/>
      <c r="VKS2" s="28"/>
      <c r="VKT2" s="28"/>
      <c r="VKU2" s="28"/>
      <c r="VKV2" s="28"/>
      <c r="VKW2" s="28"/>
      <c r="VKX2" s="28"/>
      <c r="VKY2" s="28"/>
      <c r="VKZ2" s="28"/>
      <c r="VLA2" s="28"/>
      <c r="VLB2" s="28"/>
      <c r="VLC2" s="28"/>
      <c r="VLD2" s="28"/>
      <c r="VLE2" s="28"/>
      <c r="VLF2" s="28"/>
      <c r="VLG2" s="28"/>
      <c r="VLH2" s="28"/>
      <c r="VLI2" s="28"/>
      <c r="VLJ2" s="28"/>
      <c r="VLK2" s="28"/>
      <c r="VLL2" s="28"/>
      <c r="VLM2" s="28"/>
      <c r="VLN2" s="28"/>
      <c r="VLO2" s="28"/>
      <c r="VLP2" s="28"/>
      <c r="VLQ2" s="28"/>
      <c r="VLR2" s="28"/>
      <c r="VLS2" s="28"/>
      <c r="VLT2" s="28"/>
      <c r="VLU2" s="28"/>
      <c r="VLV2" s="28"/>
      <c r="VLW2" s="28"/>
      <c r="VLX2" s="28"/>
      <c r="VLY2" s="28"/>
      <c r="VLZ2" s="28"/>
      <c r="VMA2" s="28"/>
      <c r="VMB2" s="28"/>
      <c r="VMC2" s="28"/>
      <c r="VMD2" s="28"/>
      <c r="VME2" s="28"/>
      <c r="VMF2" s="28"/>
      <c r="VMG2" s="28"/>
      <c r="VMH2" s="28"/>
      <c r="VMI2" s="28"/>
      <c r="VMJ2" s="28"/>
      <c r="VMK2" s="28"/>
      <c r="VML2" s="28"/>
      <c r="VMM2" s="28"/>
      <c r="VMN2" s="28"/>
      <c r="VMO2" s="28"/>
      <c r="VMP2" s="28"/>
      <c r="VMQ2" s="28"/>
      <c r="VMR2" s="28"/>
      <c r="VMS2" s="28"/>
      <c r="VMT2" s="28"/>
      <c r="VMU2" s="28"/>
      <c r="VMV2" s="28"/>
      <c r="VMW2" s="28"/>
      <c r="VMX2" s="28"/>
      <c r="VMY2" s="28"/>
      <c r="VMZ2" s="28"/>
      <c r="VNA2" s="28"/>
      <c r="VNB2" s="28"/>
      <c r="VNC2" s="28"/>
      <c r="VND2" s="28"/>
      <c r="VNE2" s="28"/>
      <c r="VNF2" s="28"/>
      <c r="VNG2" s="28"/>
      <c r="VNH2" s="28"/>
      <c r="VNI2" s="28"/>
      <c r="VNJ2" s="28"/>
      <c r="VNK2" s="28"/>
      <c r="VNL2" s="28"/>
      <c r="VNM2" s="28"/>
      <c r="VNN2" s="28"/>
      <c r="VNO2" s="28"/>
      <c r="VNP2" s="28"/>
      <c r="VNQ2" s="28"/>
      <c r="VNR2" s="28"/>
      <c r="VNS2" s="28"/>
      <c r="VNT2" s="28"/>
      <c r="VNU2" s="28"/>
      <c r="VNV2" s="28"/>
      <c r="VNW2" s="28"/>
      <c r="VNX2" s="28"/>
      <c r="VNY2" s="28"/>
      <c r="VNZ2" s="28"/>
      <c r="VOA2" s="28"/>
      <c r="VOB2" s="28"/>
      <c r="VOC2" s="28"/>
      <c r="VOD2" s="28"/>
      <c r="VOE2" s="28"/>
      <c r="VOF2" s="28"/>
      <c r="VOG2" s="28"/>
      <c r="VOH2" s="28"/>
      <c r="VOI2" s="28"/>
      <c r="VOJ2" s="28"/>
      <c r="VOK2" s="28"/>
      <c r="VOL2" s="28"/>
      <c r="VOM2" s="28"/>
      <c r="VON2" s="28"/>
      <c r="VOO2" s="28"/>
      <c r="VOP2" s="28"/>
      <c r="VOQ2" s="28"/>
      <c r="VOR2" s="28"/>
      <c r="VOS2" s="28"/>
      <c r="VOT2" s="28"/>
      <c r="VOU2" s="28"/>
      <c r="VOV2" s="28"/>
      <c r="VOW2" s="28"/>
      <c r="VOX2" s="28"/>
      <c r="VOY2" s="28"/>
      <c r="VOZ2" s="28"/>
      <c r="VPA2" s="28"/>
      <c r="VPB2" s="28"/>
      <c r="VPC2" s="28"/>
      <c r="VPD2" s="28"/>
      <c r="VPE2" s="28"/>
      <c r="VPF2" s="28"/>
      <c r="VPG2" s="28"/>
      <c r="VPH2" s="28"/>
      <c r="VPI2" s="28"/>
      <c r="VPJ2" s="28"/>
      <c r="VPK2" s="28"/>
      <c r="VPL2" s="28"/>
      <c r="VPM2" s="28"/>
      <c r="VPN2" s="28"/>
      <c r="VPO2" s="28"/>
      <c r="VPP2" s="28"/>
      <c r="VPQ2" s="28"/>
      <c r="VPR2" s="28"/>
      <c r="VPS2" s="28"/>
      <c r="VPT2" s="28"/>
      <c r="VPU2" s="28"/>
      <c r="VPV2" s="28"/>
      <c r="VPW2" s="28"/>
      <c r="VPX2" s="28"/>
      <c r="VPY2" s="28"/>
      <c r="VPZ2" s="28"/>
      <c r="VQA2" s="28"/>
      <c r="VQB2" s="28"/>
      <c r="VQC2" s="28"/>
      <c r="VQD2" s="28"/>
      <c r="VQE2" s="28"/>
      <c r="VQF2" s="28"/>
      <c r="VQG2" s="28"/>
      <c r="VQH2" s="28"/>
      <c r="VQI2" s="28"/>
      <c r="VQJ2" s="28"/>
      <c r="VQK2" s="28"/>
      <c r="VQL2" s="28"/>
      <c r="VQM2" s="28"/>
      <c r="VQN2" s="28"/>
      <c r="VQO2" s="28"/>
      <c r="VQP2" s="28"/>
      <c r="VQQ2" s="28"/>
      <c r="VQR2" s="28"/>
      <c r="VQS2" s="28"/>
      <c r="VQT2" s="28"/>
      <c r="VQU2" s="28"/>
      <c r="VQV2" s="28"/>
      <c r="VQW2" s="28"/>
      <c r="VQX2" s="28"/>
      <c r="VQY2" s="28"/>
      <c r="VQZ2" s="28"/>
      <c r="VRA2" s="28"/>
      <c r="VRB2" s="28"/>
      <c r="VRC2" s="28"/>
      <c r="VRD2" s="28"/>
      <c r="VRE2" s="28"/>
      <c r="VRF2" s="28"/>
      <c r="VRG2" s="28"/>
      <c r="VRH2" s="28"/>
      <c r="VRI2" s="28"/>
      <c r="VRJ2" s="28"/>
      <c r="VRK2" s="28"/>
      <c r="VRL2" s="28"/>
      <c r="VRM2" s="28"/>
      <c r="VRN2" s="28"/>
      <c r="VRO2" s="28"/>
      <c r="VRP2" s="28"/>
      <c r="VRQ2" s="28"/>
      <c r="VRR2" s="28"/>
      <c r="VRS2" s="28"/>
      <c r="VRT2" s="28"/>
      <c r="VRU2" s="28"/>
      <c r="VRV2" s="28"/>
      <c r="VRW2" s="28"/>
      <c r="VRX2" s="28"/>
      <c r="VRY2" s="28"/>
      <c r="VRZ2" s="28"/>
      <c r="VSA2" s="28"/>
      <c r="VSB2" s="28"/>
      <c r="VSC2" s="28"/>
      <c r="VSD2" s="28"/>
      <c r="VSE2" s="28"/>
      <c r="VSF2" s="28"/>
      <c r="VSG2" s="28"/>
      <c r="VSH2" s="28"/>
      <c r="VSI2" s="28"/>
      <c r="VSJ2" s="28"/>
      <c r="VSK2" s="28"/>
      <c r="VSL2" s="28"/>
      <c r="VSM2" s="28"/>
      <c r="VSN2" s="28"/>
      <c r="VSO2" s="28"/>
      <c r="VSP2" s="28"/>
      <c r="VSQ2" s="28"/>
      <c r="VSR2" s="28"/>
      <c r="VSS2" s="28"/>
      <c r="VST2" s="28"/>
      <c r="VSU2" s="28"/>
      <c r="VSV2" s="28"/>
      <c r="VSW2" s="28"/>
      <c r="VSX2" s="28"/>
      <c r="VSY2" s="28"/>
      <c r="VSZ2" s="28"/>
      <c r="VTA2" s="28"/>
      <c r="VTB2" s="28"/>
      <c r="VTC2" s="28"/>
      <c r="VTD2" s="28"/>
      <c r="VTE2" s="28"/>
      <c r="VTF2" s="28"/>
      <c r="VTG2" s="28"/>
      <c r="VTH2" s="28"/>
      <c r="VTI2" s="28"/>
      <c r="VTJ2" s="28"/>
      <c r="VTK2" s="28"/>
      <c r="VTL2" s="28"/>
      <c r="VTM2" s="28"/>
      <c r="VTN2" s="28"/>
      <c r="VTO2" s="28"/>
      <c r="VTP2" s="28"/>
      <c r="VTQ2" s="28"/>
      <c r="VTR2" s="28"/>
      <c r="VTS2" s="28"/>
      <c r="VTT2" s="28"/>
      <c r="VTU2" s="28"/>
      <c r="VTV2" s="28"/>
      <c r="VTW2" s="28"/>
      <c r="VTX2" s="28"/>
      <c r="VTY2" s="28"/>
      <c r="VTZ2" s="28"/>
      <c r="VUA2" s="28"/>
      <c r="VUB2" s="28"/>
      <c r="VUC2" s="28"/>
      <c r="VUD2" s="28"/>
      <c r="VUE2" s="28"/>
      <c r="VUF2" s="28"/>
      <c r="VUG2" s="28"/>
      <c r="VUH2" s="28"/>
      <c r="VUI2" s="28"/>
      <c r="VUJ2" s="28"/>
      <c r="VUK2" s="28"/>
      <c r="VUL2" s="28"/>
      <c r="VUM2" s="28"/>
      <c r="VUN2" s="28"/>
      <c r="VUO2" s="28"/>
      <c r="VUP2" s="28"/>
      <c r="VUQ2" s="28"/>
      <c r="VUR2" s="28"/>
      <c r="VUS2" s="28"/>
      <c r="VUT2" s="28"/>
      <c r="VUU2" s="28"/>
      <c r="VUV2" s="28"/>
      <c r="VUW2" s="28"/>
      <c r="VUX2" s="28"/>
      <c r="VUY2" s="28"/>
      <c r="VUZ2" s="28"/>
      <c r="VVA2" s="28"/>
      <c r="VVB2" s="28"/>
      <c r="VVC2" s="28"/>
      <c r="VVD2" s="28"/>
      <c r="VVE2" s="28"/>
      <c r="VVF2" s="28"/>
      <c r="VVG2" s="28"/>
      <c r="VVH2" s="28"/>
      <c r="VVI2" s="28"/>
      <c r="VVJ2" s="28"/>
      <c r="VVK2" s="28"/>
      <c r="VVL2" s="28"/>
      <c r="VVM2" s="28"/>
      <c r="VVN2" s="28"/>
      <c r="VVO2" s="28"/>
      <c r="VVP2" s="28"/>
      <c r="VVQ2" s="28"/>
      <c r="VVR2" s="28"/>
      <c r="VVS2" s="28"/>
      <c r="VVT2" s="28"/>
      <c r="VVU2" s="28"/>
      <c r="VVV2" s="28"/>
      <c r="VVW2" s="28"/>
      <c r="VVX2" s="28"/>
      <c r="VVY2" s="28"/>
      <c r="VVZ2" s="28"/>
      <c r="VWA2" s="28"/>
      <c r="VWB2" s="28"/>
      <c r="VWC2" s="28"/>
      <c r="VWD2" s="28"/>
      <c r="VWE2" s="28"/>
      <c r="VWF2" s="28"/>
      <c r="VWG2" s="28"/>
      <c r="VWH2" s="28"/>
      <c r="VWI2" s="28"/>
      <c r="VWJ2" s="28"/>
      <c r="VWK2" s="28"/>
      <c r="VWL2" s="28"/>
      <c r="VWM2" s="28"/>
      <c r="VWN2" s="28"/>
      <c r="VWO2" s="28"/>
      <c r="VWP2" s="28"/>
      <c r="VWQ2" s="28"/>
      <c r="VWR2" s="28"/>
      <c r="VWS2" s="28"/>
      <c r="VWT2" s="28"/>
      <c r="VWU2" s="28"/>
      <c r="VWV2" s="28"/>
      <c r="VWW2" s="28"/>
      <c r="VWX2" s="28"/>
      <c r="VWY2" s="28"/>
      <c r="VWZ2" s="28"/>
      <c r="VXA2" s="28"/>
      <c r="VXB2" s="28"/>
      <c r="VXC2" s="28"/>
      <c r="VXD2" s="28"/>
      <c r="VXE2" s="28"/>
      <c r="VXF2" s="28"/>
      <c r="VXG2" s="28"/>
      <c r="VXH2" s="28"/>
      <c r="VXI2" s="28"/>
      <c r="VXJ2" s="28"/>
      <c r="VXK2" s="28"/>
      <c r="VXL2" s="28"/>
      <c r="VXM2" s="28"/>
      <c r="VXN2" s="28"/>
      <c r="VXO2" s="28"/>
      <c r="VXP2" s="28"/>
      <c r="VXQ2" s="28"/>
      <c r="VXR2" s="28"/>
      <c r="VXS2" s="28"/>
      <c r="VXT2" s="28"/>
      <c r="VXU2" s="28"/>
      <c r="VXV2" s="28"/>
      <c r="VXW2" s="28"/>
      <c r="VXX2" s="28"/>
      <c r="VXY2" s="28"/>
      <c r="VXZ2" s="28"/>
      <c r="VYA2" s="28"/>
      <c r="VYB2" s="28"/>
      <c r="VYC2" s="28"/>
      <c r="VYD2" s="28"/>
      <c r="VYE2" s="28"/>
      <c r="VYF2" s="28"/>
      <c r="VYG2" s="28"/>
      <c r="VYH2" s="28"/>
      <c r="VYI2" s="28"/>
      <c r="VYJ2" s="28"/>
      <c r="VYK2" s="28"/>
      <c r="VYL2" s="28"/>
      <c r="VYM2" s="28"/>
      <c r="VYN2" s="28"/>
      <c r="VYO2" s="28"/>
      <c r="VYP2" s="28"/>
      <c r="VYQ2" s="28"/>
      <c r="VYR2" s="28"/>
      <c r="VYS2" s="28"/>
      <c r="VYT2" s="28"/>
      <c r="VYU2" s="28"/>
      <c r="VYV2" s="28"/>
      <c r="VYW2" s="28"/>
      <c r="VYX2" s="28"/>
      <c r="VYY2" s="28"/>
      <c r="VYZ2" s="28"/>
      <c r="VZA2" s="28"/>
      <c r="VZB2" s="28"/>
      <c r="VZC2" s="28"/>
      <c r="VZD2" s="28"/>
      <c r="VZE2" s="28"/>
      <c r="VZF2" s="28"/>
      <c r="VZG2" s="28"/>
      <c r="VZH2" s="28"/>
      <c r="VZI2" s="28"/>
      <c r="VZJ2" s="28"/>
      <c r="VZK2" s="28"/>
      <c r="VZL2" s="28"/>
      <c r="VZM2" s="28"/>
      <c r="VZN2" s="28"/>
      <c r="VZO2" s="28"/>
      <c r="VZP2" s="28"/>
      <c r="VZQ2" s="28"/>
      <c r="VZR2" s="28"/>
      <c r="VZS2" s="28"/>
      <c r="VZT2" s="28"/>
      <c r="VZU2" s="28"/>
      <c r="VZV2" s="28"/>
      <c r="VZW2" s="28"/>
      <c r="VZX2" s="28"/>
      <c r="VZY2" s="28"/>
      <c r="VZZ2" s="28"/>
      <c r="WAA2" s="28"/>
      <c r="WAB2" s="28"/>
      <c r="WAC2" s="28"/>
      <c r="WAD2" s="28"/>
      <c r="WAE2" s="28"/>
      <c r="WAF2" s="28"/>
      <c r="WAG2" s="28"/>
      <c r="WAH2" s="28"/>
      <c r="WAI2" s="28"/>
      <c r="WAJ2" s="28"/>
      <c r="WAK2" s="28"/>
      <c r="WAL2" s="28"/>
      <c r="WAM2" s="28"/>
      <c r="WAN2" s="28"/>
      <c r="WAO2" s="28"/>
      <c r="WAP2" s="28"/>
      <c r="WAQ2" s="28"/>
      <c r="WAR2" s="28"/>
      <c r="WAS2" s="28"/>
      <c r="WAT2" s="28"/>
      <c r="WAU2" s="28"/>
      <c r="WAV2" s="28"/>
      <c r="WAW2" s="28"/>
      <c r="WAX2" s="28"/>
      <c r="WAY2" s="28"/>
      <c r="WAZ2" s="28"/>
      <c r="WBA2" s="28"/>
      <c r="WBB2" s="28"/>
      <c r="WBC2" s="28"/>
      <c r="WBD2" s="28"/>
      <c r="WBE2" s="28"/>
      <c r="WBF2" s="28"/>
      <c r="WBG2" s="28"/>
      <c r="WBH2" s="28"/>
      <c r="WBI2" s="28"/>
      <c r="WBJ2" s="28"/>
      <c r="WBK2" s="28"/>
      <c r="WBL2" s="28"/>
      <c r="WBM2" s="28"/>
      <c r="WBN2" s="28"/>
      <c r="WBO2" s="28"/>
      <c r="WBP2" s="28"/>
      <c r="WBQ2" s="28"/>
      <c r="WBR2" s="28"/>
      <c r="WBS2" s="28"/>
      <c r="WBT2" s="28"/>
      <c r="WBU2" s="28"/>
      <c r="WBV2" s="28"/>
      <c r="WBW2" s="28"/>
      <c r="WBX2" s="28"/>
      <c r="WBY2" s="28"/>
      <c r="WBZ2" s="28"/>
      <c r="WCA2" s="28"/>
      <c r="WCB2" s="28"/>
      <c r="WCC2" s="28"/>
      <c r="WCD2" s="28"/>
      <c r="WCE2" s="28"/>
      <c r="WCF2" s="28"/>
      <c r="WCG2" s="28"/>
      <c r="WCH2" s="28"/>
      <c r="WCI2" s="28"/>
      <c r="WCJ2" s="28"/>
      <c r="WCK2" s="28"/>
      <c r="WCL2" s="28"/>
      <c r="WCM2" s="28"/>
      <c r="WCN2" s="28"/>
      <c r="WCO2" s="28"/>
      <c r="WCP2" s="28"/>
      <c r="WCQ2" s="28"/>
      <c r="WCR2" s="28"/>
      <c r="WCS2" s="28"/>
      <c r="WCT2" s="28"/>
      <c r="WCU2" s="28"/>
      <c r="WCV2" s="28"/>
      <c r="WCW2" s="28"/>
      <c r="WCX2" s="28"/>
      <c r="WCY2" s="28"/>
      <c r="WCZ2" s="28"/>
      <c r="WDA2" s="28"/>
      <c r="WDB2" s="28"/>
      <c r="WDC2" s="28"/>
      <c r="WDD2" s="28"/>
      <c r="WDE2" s="28"/>
      <c r="WDF2" s="28"/>
      <c r="WDG2" s="28"/>
      <c r="WDH2" s="28"/>
      <c r="WDI2" s="28"/>
      <c r="WDJ2" s="28"/>
      <c r="WDK2" s="28"/>
      <c r="WDL2" s="28"/>
      <c r="WDM2" s="28"/>
      <c r="WDN2" s="28"/>
      <c r="WDO2" s="28"/>
      <c r="WDP2" s="28"/>
      <c r="WDQ2" s="28"/>
      <c r="WDR2" s="28"/>
      <c r="WDS2" s="28"/>
      <c r="WDT2" s="28"/>
      <c r="WDU2" s="28"/>
      <c r="WDV2" s="28"/>
      <c r="WDW2" s="28"/>
      <c r="WDX2" s="28"/>
      <c r="WDY2" s="28"/>
      <c r="WDZ2" s="28"/>
      <c r="WEA2" s="28"/>
      <c r="WEB2" s="28"/>
      <c r="WEC2" s="28"/>
      <c r="WED2" s="28"/>
      <c r="WEE2" s="28"/>
      <c r="WEF2" s="28"/>
      <c r="WEG2" s="28"/>
      <c r="WEH2" s="28"/>
      <c r="WEI2" s="28"/>
      <c r="WEJ2" s="28"/>
      <c r="WEK2" s="28"/>
      <c r="WEL2" s="28"/>
      <c r="WEM2" s="28"/>
      <c r="WEN2" s="28"/>
      <c r="WEO2" s="28"/>
      <c r="WEP2" s="28"/>
      <c r="WEQ2" s="28"/>
      <c r="WER2" s="28"/>
      <c r="WES2" s="28"/>
      <c r="WET2" s="28"/>
      <c r="WEU2" s="28"/>
      <c r="WEV2" s="28"/>
      <c r="WEW2" s="28"/>
      <c r="WEX2" s="28"/>
      <c r="WEY2" s="28"/>
      <c r="WEZ2" s="28"/>
      <c r="WFA2" s="28"/>
      <c r="WFB2" s="28"/>
      <c r="WFC2" s="28"/>
      <c r="WFD2" s="28"/>
      <c r="WFE2" s="28"/>
      <c r="WFF2" s="28"/>
      <c r="WFG2" s="28"/>
      <c r="WFH2" s="28"/>
      <c r="WFI2" s="28"/>
      <c r="WFJ2" s="28"/>
      <c r="WFK2" s="28"/>
      <c r="WFL2" s="28"/>
      <c r="WFM2" s="28"/>
      <c r="WFN2" s="28"/>
      <c r="WFO2" s="28"/>
      <c r="WFP2" s="28"/>
      <c r="WFQ2" s="28"/>
      <c r="WFR2" s="28"/>
      <c r="WFS2" s="28"/>
      <c r="WFT2" s="28"/>
      <c r="WFU2" s="28"/>
      <c r="WFV2" s="28"/>
      <c r="WFW2" s="28"/>
      <c r="WFX2" s="28"/>
      <c r="WFY2" s="28"/>
      <c r="WFZ2" s="28"/>
      <c r="WGA2" s="28"/>
      <c r="WGB2" s="28"/>
      <c r="WGC2" s="28"/>
      <c r="WGD2" s="28"/>
      <c r="WGE2" s="28"/>
      <c r="WGF2" s="28"/>
      <c r="WGG2" s="28"/>
      <c r="WGH2" s="28"/>
      <c r="WGI2" s="28"/>
      <c r="WGJ2" s="28"/>
      <c r="WGK2" s="28"/>
      <c r="WGL2" s="28"/>
      <c r="WGM2" s="28"/>
      <c r="WGN2" s="28"/>
      <c r="WGO2" s="28"/>
      <c r="WGP2" s="28"/>
      <c r="WGQ2" s="28"/>
      <c r="WGR2" s="28"/>
      <c r="WGS2" s="28"/>
      <c r="WGT2" s="28"/>
      <c r="WGU2" s="28"/>
      <c r="WGV2" s="28"/>
      <c r="WGW2" s="28"/>
      <c r="WGX2" s="28"/>
      <c r="WGY2" s="28"/>
      <c r="WGZ2" s="28"/>
      <c r="WHA2" s="28"/>
      <c r="WHB2" s="28"/>
      <c r="WHC2" s="28"/>
      <c r="WHD2" s="28"/>
      <c r="WHE2" s="28"/>
      <c r="WHF2" s="28"/>
      <c r="WHG2" s="28"/>
      <c r="WHH2" s="28"/>
      <c r="WHI2" s="28"/>
      <c r="WHJ2" s="28"/>
      <c r="WHK2" s="28"/>
      <c r="WHL2" s="28"/>
      <c r="WHM2" s="28"/>
      <c r="WHN2" s="28"/>
      <c r="WHO2" s="28"/>
      <c r="WHP2" s="28"/>
      <c r="WHQ2" s="28"/>
      <c r="WHR2" s="28"/>
      <c r="WHS2" s="28"/>
      <c r="WHT2" s="28"/>
      <c r="WHU2" s="28"/>
      <c r="WHV2" s="28"/>
      <c r="WHW2" s="28"/>
      <c r="WHX2" s="28"/>
      <c r="WHY2" s="28"/>
      <c r="WHZ2" s="28"/>
      <c r="WIA2" s="28"/>
      <c r="WIB2" s="28"/>
      <c r="WIC2" s="28"/>
      <c r="WID2" s="28"/>
      <c r="WIE2" s="28"/>
      <c r="WIF2" s="28"/>
      <c r="WIG2" s="28"/>
      <c r="WIH2" s="28"/>
      <c r="WII2" s="28"/>
      <c r="WIJ2" s="28"/>
      <c r="WIK2" s="28"/>
      <c r="WIL2" s="28"/>
      <c r="WIM2" s="28"/>
      <c r="WIN2" s="28"/>
      <c r="WIO2" s="28"/>
      <c r="WIP2" s="28"/>
      <c r="WIQ2" s="28"/>
      <c r="WIR2" s="28"/>
      <c r="WIS2" s="28"/>
      <c r="WIT2" s="28"/>
      <c r="WIU2" s="28"/>
      <c r="WIV2" s="28"/>
      <c r="WIW2" s="28"/>
      <c r="WIX2" s="28"/>
      <c r="WIY2" s="28"/>
      <c r="WIZ2" s="28"/>
      <c r="WJA2" s="28"/>
      <c r="WJB2" s="28"/>
      <c r="WJC2" s="28"/>
      <c r="WJD2" s="28"/>
      <c r="WJE2" s="28"/>
      <c r="WJF2" s="28"/>
      <c r="WJG2" s="28"/>
      <c r="WJH2" s="28"/>
      <c r="WJI2" s="28"/>
      <c r="WJJ2" s="28"/>
      <c r="WJK2" s="28"/>
      <c r="WJL2" s="28"/>
      <c r="WJM2" s="28"/>
      <c r="WJN2" s="28"/>
      <c r="WJO2" s="28"/>
      <c r="WJP2" s="28"/>
      <c r="WJQ2" s="28"/>
      <c r="WJR2" s="28"/>
      <c r="WJS2" s="28"/>
      <c r="WJT2" s="28"/>
      <c r="WJU2" s="28"/>
      <c r="WJV2" s="28"/>
      <c r="WJW2" s="28"/>
      <c r="WJX2" s="28"/>
      <c r="WJY2" s="28"/>
      <c r="WJZ2" s="28"/>
      <c r="WKA2" s="28"/>
      <c r="WKB2" s="28"/>
      <c r="WKC2" s="28"/>
      <c r="WKD2" s="28"/>
      <c r="WKE2" s="28"/>
      <c r="WKF2" s="28"/>
      <c r="WKG2" s="28"/>
      <c r="WKH2" s="28"/>
      <c r="WKI2" s="28"/>
      <c r="WKJ2" s="28"/>
      <c r="WKK2" s="28"/>
      <c r="WKL2" s="28"/>
      <c r="WKM2" s="28"/>
      <c r="WKN2" s="28"/>
      <c r="WKO2" s="28"/>
      <c r="WKP2" s="28"/>
      <c r="WKQ2" s="28"/>
      <c r="WKR2" s="28"/>
      <c r="WKS2" s="28"/>
      <c r="WKT2" s="28"/>
      <c r="WKU2" s="28"/>
      <c r="WKV2" s="28"/>
      <c r="WKW2" s="28"/>
      <c r="WKX2" s="28"/>
      <c r="WKY2" s="28"/>
      <c r="WKZ2" s="28"/>
      <c r="WLA2" s="28"/>
      <c r="WLB2" s="28"/>
      <c r="WLC2" s="28"/>
      <c r="WLD2" s="28"/>
      <c r="WLE2" s="28"/>
      <c r="WLF2" s="28"/>
      <c r="WLG2" s="28"/>
      <c r="WLH2" s="28"/>
      <c r="WLI2" s="28"/>
      <c r="WLJ2" s="28"/>
      <c r="WLK2" s="28"/>
      <c r="WLL2" s="28"/>
      <c r="WLM2" s="28"/>
      <c r="WLN2" s="28"/>
      <c r="WLO2" s="28"/>
      <c r="WLP2" s="28"/>
      <c r="WLQ2" s="28"/>
      <c r="WLR2" s="28"/>
      <c r="WLS2" s="28"/>
      <c r="WLT2" s="28"/>
      <c r="WLU2" s="28"/>
      <c r="WLV2" s="28"/>
      <c r="WLW2" s="28"/>
      <c r="WLX2" s="28"/>
      <c r="WLY2" s="28"/>
      <c r="WLZ2" s="28"/>
      <c r="WMA2" s="28"/>
      <c r="WMB2" s="28"/>
      <c r="WMC2" s="28"/>
      <c r="WMD2" s="28"/>
      <c r="WME2" s="28"/>
      <c r="WMF2" s="28"/>
      <c r="WMG2" s="28"/>
      <c r="WMH2" s="28"/>
      <c r="WMI2" s="28"/>
      <c r="WMJ2" s="28"/>
      <c r="WMK2" s="28"/>
      <c r="WML2" s="28"/>
      <c r="WMM2" s="28"/>
      <c r="WMN2" s="28"/>
      <c r="WMO2" s="28"/>
      <c r="WMP2" s="28"/>
      <c r="WMQ2" s="28"/>
      <c r="WMR2" s="28"/>
      <c r="WMS2" s="28"/>
      <c r="WMT2" s="28"/>
      <c r="WMU2" s="28"/>
      <c r="WMV2" s="28"/>
      <c r="WMW2" s="28"/>
      <c r="WMX2" s="28"/>
      <c r="WMY2" s="28"/>
      <c r="WMZ2" s="28"/>
      <c r="WNA2" s="28"/>
      <c r="WNB2" s="28"/>
      <c r="WNC2" s="28"/>
      <c r="WND2" s="28"/>
      <c r="WNE2" s="28"/>
      <c r="WNF2" s="28"/>
      <c r="WNG2" s="28"/>
      <c r="WNH2" s="28"/>
      <c r="WNI2" s="28"/>
      <c r="WNJ2" s="28"/>
      <c r="WNK2" s="28"/>
      <c r="WNL2" s="28"/>
      <c r="WNM2" s="28"/>
      <c r="WNN2" s="28"/>
      <c r="WNO2" s="28"/>
      <c r="WNP2" s="28"/>
      <c r="WNQ2" s="28"/>
      <c r="WNR2" s="28"/>
      <c r="WNS2" s="28"/>
      <c r="WNT2" s="28"/>
      <c r="WNU2" s="28"/>
      <c r="WNV2" s="28"/>
      <c r="WNW2" s="28"/>
      <c r="WNX2" s="28"/>
      <c r="WNY2" s="28"/>
      <c r="WNZ2" s="28"/>
      <c r="WOA2" s="28"/>
      <c r="WOB2" s="28"/>
      <c r="WOC2" s="28"/>
      <c r="WOD2" s="28"/>
      <c r="WOE2" s="28"/>
      <c r="WOF2" s="28"/>
      <c r="WOG2" s="28"/>
      <c r="WOH2" s="28"/>
      <c r="WOI2" s="28"/>
      <c r="WOJ2" s="28"/>
      <c r="WOK2" s="28"/>
      <c r="WOL2" s="28"/>
      <c r="WOM2" s="28"/>
      <c r="WON2" s="28"/>
      <c r="WOO2" s="28"/>
      <c r="WOP2" s="28"/>
      <c r="WOQ2" s="28"/>
      <c r="WOR2" s="28"/>
      <c r="WOS2" s="28"/>
      <c r="WOT2" s="28"/>
      <c r="WOU2" s="28"/>
      <c r="WOV2" s="28"/>
      <c r="WOW2" s="28"/>
      <c r="WOX2" s="28"/>
      <c r="WOY2" s="28"/>
      <c r="WOZ2" s="28"/>
      <c r="WPA2" s="28"/>
      <c r="WPB2" s="28"/>
      <c r="WPC2" s="28"/>
      <c r="WPD2" s="28"/>
      <c r="WPE2" s="28"/>
      <c r="WPF2" s="28"/>
      <c r="WPG2" s="28"/>
      <c r="WPH2" s="28"/>
      <c r="WPI2" s="28"/>
      <c r="WPJ2" s="28"/>
      <c r="WPK2" s="28"/>
      <c r="WPL2" s="28"/>
      <c r="WPM2" s="28"/>
      <c r="WPN2" s="28"/>
      <c r="WPO2" s="28"/>
      <c r="WPP2" s="28"/>
      <c r="WPQ2" s="28"/>
      <c r="WPR2" s="28"/>
      <c r="WPS2" s="28"/>
      <c r="WPT2" s="28"/>
      <c r="WPU2" s="28"/>
      <c r="WPV2" s="28"/>
      <c r="WPW2" s="28"/>
      <c r="WPX2" s="28"/>
      <c r="WPY2" s="28"/>
      <c r="WPZ2" s="28"/>
      <c r="WQA2" s="28"/>
      <c r="WQB2" s="28"/>
      <c r="WQC2" s="28"/>
      <c r="WQD2" s="28"/>
      <c r="WQE2" s="28"/>
      <c r="WQF2" s="28"/>
      <c r="WQG2" s="28"/>
      <c r="WQH2" s="28"/>
      <c r="WQI2" s="28"/>
      <c r="WQJ2" s="28"/>
      <c r="WQK2" s="28"/>
      <c r="WQL2" s="28"/>
      <c r="WQM2" s="28"/>
      <c r="WQN2" s="28"/>
      <c r="WQO2" s="28"/>
      <c r="WQP2" s="28"/>
      <c r="WQQ2" s="28"/>
      <c r="WQR2" s="28"/>
      <c r="WQS2" s="28"/>
      <c r="WQT2" s="28"/>
      <c r="WQU2" s="28"/>
      <c r="WQV2" s="28"/>
      <c r="WQW2" s="28"/>
      <c r="WQX2" s="28"/>
      <c r="WQY2" s="28"/>
      <c r="WQZ2" s="28"/>
      <c r="WRA2" s="28"/>
      <c r="WRB2" s="28"/>
      <c r="WRC2" s="28"/>
      <c r="WRD2" s="28"/>
      <c r="WRE2" s="28"/>
      <c r="WRF2" s="28"/>
      <c r="WRG2" s="28"/>
      <c r="WRH2" s="28"/>
      <c r="WRI2" s="28"/>
      <c r="WRJ2" s="28"/>
      <c r="WRK2" s="28"/>
      <c r="WRL2" s="28"/>
      <c r="WRM2" s="28"/>
      <c r="WRN2" s="28"/>
      <c r="WRO2" s="28"/>
      <c r="WRP2" s="28"/>
      <c r="WRQ2" s="28"/>
      <c r="WRR2" s="28"/>
      <c r="WRS2" s="28"/>
      <c r="WRT2" s="28"/>
      <c r="WRU2" s="28"/>
      <c r="WRV2" s="28"/>
      <c r="WRW2" s="28"/>
      <c r="WRX2" s="28"/>
      <c r="WRY2" s="28"/>
      <c r="WRZ2" s="28"/>
      <c r="WSA2" s="28"/>
      <c r="WSB2" s="28"/>
      <c r="WSC2" s="28"/>
      <c r="WSD2" s="28"/>
      <c r="WSE2" s="28"/>
      <c r="WSF2" s="28"/>
      <c r="WSG2" s="28"/>
      <c r="WSH2" s="28"/>
      <c r="WSI2" s="28"/>
      <c r="WSJ2" s="28"/>
      <c r="WSK2" s="28"/>
      <c r="WSL2" s="28"/>
      <c r="WSM2" s="28"/>
      <c r="WSN2" s="28"/>
      <c r="WSO2" s="28"/>
      <c r="WSP2" s="28"/>
      <c r="WSQ2" s="28"/>
      <c r="WSR2" s="28"/>
      <c r="WSS2" s="28"/>
      <c r="WST2" s="28"/>
      <c r="WSU2" s="28"/>
      <c r="WSV2" s="28"/>
      <c r="WSW2" s="28"/>
      <c r="WSX2" s="28"/>
      <c r="WSY2" s="28"/>
      <c r="WSZ2" s="28"/>
      <c r="WTA2" s="28"/>
      <c r="WTB2" s="28"/>
      <c r="WTC2" s="28"/>
      <c r="WTD2" s="28"/>
      <c r="WTE2" s="28"/>
      <c r="WTF2" s="28"/>
      <c r="WTG2" s="28"/>
      <c r="WTH2" s="28"/>
      <c r="WTI2" s="28"/>
      <c r="WTJ2" s="28"/>
      <c r="WTK2" s="28"/>
      <c r="WTL2" s="28"/>
      <c r="WTM2" s="28"/>
      <c r="WTN2" s="28"/>
      <c r="WTO2" s="28"/>
      <c r="WTP2" s="28"/>
      <c r="WTQ2" s="28"/>
      <c r="WTR2" s="28"/>
      <c r="WTS2" s="28"/>
      <c r="WTT2" s="28"/>
      <c r="WTU2" s="28"/>
      <c r="WTV2" s="28"/>
      <c r="WTW2" s="28"/>
      <c r="WTX2" s="28"/>
      <c r="WTY2" s="28"/>
      <c r="WTZ2" s="28"/>
      <c r="WUA2" s="28"/>
      <c r="WUB2" s="28"/>
      <c r="WUC2" s="28"/>
      <c r="WUD2" s="28"/>
      <c r="WUE2" s="28"/>
      <c r="WUF2" s="28"/>
      <c r="WUG2" s="28"/>
      <c r="WUH2" s="28"/>
      <c r="WUI2" s="28"/>
      <c r="WUJ2" s="28"/>
      <c r="WUK2" s="28"/>
      <c r="WUL2" s="28"/>
      <c r="WUM2" s="28"/>
      <c r="WUN2" s="28"/>
      <c r="WUO2" s="28"/>
      <c r="WUP2" s="28"/>
      <c r="WUQ2" s="28"/>
      <c r="WUR2" s="28"/>
      <c r="WUS2" s="28"/>
      <c r="WUT2" s="28"/>
      <c r="WUU2" s="28"/>
      <c r="WUV2" s="28"/>
      <c r="WUW2" s="28"/>
      <c r="WUX2" s="28"/>
      <c r="WUY2" s="28"/>
      <c r="WUZ2" s="28"/>
      <c r="WVA2" s="28"/>
      <c r="WVB2" s="28"/>
      <c r="WVC2" s="28"/>
      <c r="WVD2" s="28"/>
      <c r="WVE2" s="28"/>
      <c r="WVF2" s="28"/>
      <c r="WVG2" s="28"/>
      <c r="WVH2" s="28"/>
      <c r="WVI2" s="28"/>
      <c r="WVJ2" s="28"/>
      <c r="WVK2" s="28"/>
      <c r="WVL2" s="28"/>
      <c r="WVM2" s="28"/>
      <c r="WVN2" s="28"/>
      <c r="WVO2" s="28"/>
      <c r="WVP2" s="28"/>
      <c r="WVQ2" s="28"/>
      <c r="WVR2" s="28"/>
      <c r="WVS2" s="28"/>
      <c r="WVT2" s="28"/>
      <c r="WVU2" s="28"/>
      <c r="WVV2" s="28"/>
      <c r="WVW2" s="28"/>
      <c r="WVX2" s="28"/>
      <c r="WVY2" s="28"/>
      <c r="WVZ2" s="28"/>
      <c r="WWA2" s="28"/>
      <c r="WWB2" s="28"/>
      <c r="WWC2" s="28"/>
      <c r="WWD2" s="28"/>
      <c r="WWE2" s="28"/>
      <c r="WWF2" s="28"/>
      <c r="WWG2" s="28"/>
      <c r="WWH2" s="28"/>
      <c r="WWI2" s="28"/>
      <c r="WWJ2" s="28"/>
      <c r="WWK2" s="28"/>
      <c r="WWL2" s="28"/>
      <c r="WWM2" s="28"/>
      <c r="WWN2" s="28"/>
      <c r="WWO2" s="28"/>
      <c r="WWP2" s="28"/>
      <c r="WWQ2" s="28"/>
      <c r="WWR2" s="28"/>
      <c r="WWS2" s="28"/>
      <c r="WWT2" s="28"/>
      <c r="WWU2" s="28"/>
      <c r="WWV2" s="28"/>
      <c r="WWW2" s="28"/>
      <c r="WWX2" s="28"/>
      <c r="WWY2" s="28"/>
      <c r="WWZ2" s="28"/>
      <c r="WXA2" s="28"/>
      <c r="WXB2" s="28"/>
      <c r="WXC2" s="28"/>
      <c r="WXD2" s="28"/>
      <c r="WXE2" s="28"/>
      <c r="WXF2" s="28"/>
      <c r="WXG2" s="28"/>
      <c r="WXH2" s="28"/>
      <c r="WXI2" s="28"/>
      <c r="WXJ2" s="28"/>
      <c r="WXK2" s="28"/>
      <c r="WXL2" s="28"/>
      <c r="WXM2" s="28"/>
      <c r="WXN2" s="28"/>
      <c r="WXO2" s="28"/>
      <c r="WXP2" s="28"/>
      <c r="WXQ2" s="28"/>
      <c r="WXR2" s="28"/>
      <c r="WXS2" s="28"/>
      <c r="WXT2" s="28"/>
      <c r="WXU2" s="28"/>
      <c r="WXV2" s="28"/>
      <c r="WXW2" s="28"/>
      <c r="WXX2" s="28"/>
      <c r="WXY2" s="28"/>
      <c r="WXZ2" s="28"/>
      <c r="WYA2" s="28"/>
      <c r="WYB2" s="28"/>
      <c r="WYC2" s="28"/>
      <c r="WYD2" s="28"/>
      <c r="WYE2" s="28"/>
      <c r="WYF2" s="28"/>
      <c r="WYG2" s="28"/>
      <c r="WYH2" s="28"/>
      <c r="WYI2" s="28"/>
      <c r="WYJ2" s="28"/>
      <c r="WYK2" s="28"/>
      <c r="WYL2" s="28"/>
      <c r="WYM2" s="28"/>
      <c r="WYN2" s="28"/>
      <c r="WYO2" s="28"/>
      <c r="WYP2" s="28"/>
      <c r="WYQ2" s="28"/>
      <c r="WYR2" s="28"/>
      <c r="WYS2" s="28"/>
      <c r="WYT2" s="28"/>
      <c r="WYU2" s="28"/>
      <c r="WYV2" s="28"/>
      <c r="WYW2" s="28"/>
      <c r="WYX2" s="28"/>
      <c r="WYY2" s="28"/>
      <c r="WYZ2" s="28"/>
      <c r="WZA2" s="28"/>
      <c r="WZB2" s="28"/>
      <c r="WZC2" s="28"/>
      <c r="WZD2" s="28"/>
      <c r="WZE2" s="28"/>
      <c r="WZF2" s="28"/>
      <c r="WZG2" s="28"/>
      <c r="WZH2" s="28"/>
      <c r="WZI2" s="28"/>
      <c r="WZJ2" s="28"/>
      <c r="WZK2" s="28"/>
      <c r="WZL2" s="28"/>
      <c r="WZM2" s="28"/>
      <c r="WZN2" s="28"/>
      <c r="WZO2" s="28"/>
      <c r="WZP2" s="28"/>
      <c r="WZQ2" s="28"/>
      <c r="WZR2" s="28"/>
      <c r="WZS2" s="28"/>
      <c r="WZT2" s="28"/>
      <c r="WZU2" s="28"/>
      <c r="WZV2" s="28"/>
      <c r="WZW2" s="28"/>
      <c r="WZX2" s="28"/>
      <c r="WZY2" s="28"/>
      <c r="WZZ2" s="28"/>
      <c r="XAA2" s="28"/>
      <c r="XAB2" s="28"/>
      <c r="XAC2" s="28"/>
      <c r="XAD2" s="28"/>
      <c r="XAE2" s="28"/>
      <c r="XAF2" s="28"/>
      <c r="XAG2" s="28"/>
      <c r="XAH2" s="28"/>
      <c r="XAI2" s="28"/>
      <c r="XAJ2" s="28"/>
      <c r="XAK2" s="28"/>
      <c r="XAL2" s="28"/>
      <c r="XAM2" s="28"/>
      <c r="XAN2" s="28"/>
      <c r="XAO2" s="28"/>
      <c r="XAP2" s="28"/>
      <c r="XAQ2" s="28"/>
      <c r="XAR2" s="28"/>
      <c r="XAS2" s="28"/>
      <c r="XAT2" s="28"/>
      <c r="XAU2" s="28"/>
      <c r="XAV2" s="28"/>
      <c r="XAW2" s="28"/>
      <c r="XAX2" s="28"/>
      <c r="XAY2" s="28"/>
      <c r="XAZ2" s="28"/>
      <c r="XBA2" s="28"/>
      <c r="XBB2" s="28"/>
      <c r="XBC2" s="28"/>
      <c r="XBD2" s="28"/>
      <c r="XBE2" s="28"/>
      <c r="XBF2" s="28"/>
      <c r="XBG2" s="28"/>
      <c r="XBH2" s="28"/>
      <c r="XBI2" s="28"/>
      <c r="XBJ2" s="28"/>
      <c r="XBK2" s="28"/>
      <c r="XBL2" s="28"/>
      <c r="XBM2" s="28"/>
      <c r="XBN2" s="28"/>
      <c r="XBO2" s="28"/>
      <c r="XBP2" s="28"/>
      <c r="XBQ2" s="28"/>
      <c r="XBR2" s="28"/>
      <c r="XBS2" s="28"/>
      <c r="XBT2" s="28"/>
      <c r="XBU2" s="28"/>
      <c r="XBV2" s="28"/>
      <c r="XBW2" s="28"/>
      <c r="XBX2" s="28"/>
      <c r="XBY2" s="28"/>
      <c r="XBZ2" s="28"/>
      <c r="XCA2" s="28"/>
      <c r="XCB2" s="28"/>
      <c r="XCC2" s="28"/>
      <c r="XCD2" s="28"/>
      <c r="XCE2" s="28"/>
      <c r="XCF2" s="28"/>
      <c r="XCG2" s="28"/>
      <c r="XCH2" s="28"/>
      <c r="XCI2" s="28"/>
      <c r="XCJ2" s="28"/>
      <c r="XCK2" s="28"/>
      <c r="XCL2" s="28"/>
      <c r="XCM2" s="28"/>
      <c r="XCN2" s="28"/>
      <c r="XCO2" s="28"/>
      <c r="XCP2" s="28"/>
      <c r="XCQ2" s="28"/>
      <c r="XCR2" s="28"/>
      <c r="XCS2" s="28"/>
      <c r="XCT2" s="28"/>
      <c r="XCU2" s="28"/>
      <c r="XCV2" s="28"/>
      <c r="XCW2" s="28"/>
      <c r="XCX2" s="28"/>
      <c r="XCY2" s="28"/>
      <c r="XCZ2" s="28"/>
      <c r="XDA2" s="28"/>
      <c r="XDB2" s="28"/>
      <c r="XDC2" s="28"/>
      <c r="XDD2" s="28"/>
      <c r="XDE2" s="28"/>
      <c r="XDF2" s="28"/>
      <c r="XDG2" s="28"/>
      <c r="XDH2" s="28"/>
      <c r="XDI2" s="28"/>
      <c r="XDJ2" s="28"/>
      <c r="XDK2" s="28"/>
      <c r="XDL2" s="28"/>
      <c r="XDM2" s="28"/>
      <c r="XDN2" s="28"/>
      <c r="XDO2" s="28"/>
      <c r="XDP2" s="28"/>
      <c r="XDQ2" s="28"/>
      <c r="XDR2" s="28"/>
      <c r="XDS2" s="28"/>
      <c r="XDT2" s="28"/>
      <c r="XDU2" s="28"/>
      <c r="XDV2" s="28"/>
      <c r="XDW2" s="28"/>
      <c r="XDX2" s="28"/>
      <c r="XDY2" s="28"/>
      <c r="XDZ2" s="28"/>
      <c r="XEA2" s="28"/>
      <c r="XEB2" s="28"/>
      <c r="XEC2" s="28"/>
      <c r="XED2" s="28"/>
      <c r="XEE2" s="28"/>
      <c r="XEF2" s="28"/>
      <c r="XEG2" s="28"/>
      <c r="XEH2" s="28"/>
      <c r="XEI2" s="28"/>
      <c r="XEJ2" s="28"/>
      <c r="XEK2" s="28"/>
      <c r="XEL2" s="28"/>
      <c r="XEM2" s="28"/>
      <c r="XEN2" s="28"/>
      <c r="XEO2" s="28"/>
      <c r="XEP2" s="28"/>
      <c r="XEQ2" s="28"/>
      <c r="XER2" s="28"/>
      <c r="XES2" s="28"/>
      <c r="XET2" s="28"/>
      <c r="XEU2" s="28"/>
      <c r="XEV2" s="28"/>
      <c r="XEW2" s="28"/>
      <c r="XEX2" s="28"/>
      <c r="XEY2" s="28"/>
      <c r="XEZ2" s="28"/>
      <c r="XFA2" s="28"/>
      <c r="XFB2" s="28"/>
      <c r="XFC2" s="28"/>
    </row>
    <row r="3" s="3" customFormat="1" ht="24.95" customHeight="1" spans="1:9">
      <c r="A3" s="10" t="s">
        <v>1262</v>
      </c>
      <c r="B3" s="11"/>
      <c r="C3" s="11"/>
      <c r="D3" s="11"/>
      <c r="E3" s="11" t="s">
        <v>1642</v>
      </c>
      <c r="F3" s="11"/>
      <c r="G3" s="11"/>
      <c r="H3" s="11"/>
      <c r="I3" s="11"/>
    </row>
    <row r="4" s="3" customFormat="1" ht="24.95" customHeight="1" spans="1:9">
      <c r="A4" s="10" t="s">
        <v>1643</v>
      </c>
      <c r="B4" s="11"/>
      <c r="C4" s="11"/>
      <c r="D4" s="11"/>
      <c r="E4" s="11" t="s">
        <v>1644</v>
      </c>
      <c r="F4" s="11"/>
      <c r="G4" s="11"/>
      <c r="H4" s="11"/>
      <c r="I4" s="11"/>
    </row>
    <row r="5" s="3" customFormat="1" ht="28" customHeight="1" spans="1:9">
      <c r="A5" s="10" t="s">
        <v>1645</v>
      </c>
      <c r="B5" s="11"/>
      <c r="C5" s="11"/>
      <c r="D5" s="11"/>
      <c r="E5" s="12" t="s">
        <v>1646</v>
      </c>
      <c r="F5" s="12"/>
      <c r="G5" s="12"/>
      <c r="H5" s="12"/>
      <c r="I5" s="12"/>
    </row>
    <row r="6" s="3" customFormat="1" ht="32.65" customHeight="1" spans="1:9">
      <c r="A6" s="10" t="s">
        <v>1647</v>
      </c>
      <c r="B6" s="11" t="s">
        <v>1648</v>
      </c>
      <c r="C6" s="11"/>
      <c r="D6" s="11"/>
      <c r="E6" s="12"/>
      <c r="F6" s="12"/>
      <c r="G6" s="12"/>
      <c r="H6" s="12"/>
      <c r="I6" s="12"/>
    </row>
    <row r="7" s="3" customFormat="1" ht="32.65" customHeight="1" spans="1:9">
      <c r="A7" s="10"/>
      <c r="B7" s="11" t="s">
        <v>1649</v>
      </c>
      <c r="C7" s="11"/>
      <c r="D7" s="11"/>
      <c r="E7" s="13"/>
      <c r="F7" s="13"/>
      <c r="G7" s="13"/>
      <c r="H7" s="13"/>
      <c r="I7" s="13"/>
    </row>
    <row r="8" s="3" customFormat="1" ht="32.65" customHeight="1" spans="1:10">
      <c r="A8" s="10"/>
      <c r="B8" s="11" t="s">
        <v>1650</v>
      </c>
      <c r="C8" s="11"/>
      <c r="D8" s="11"/>
      <c r="E8" s="10" t="s">
        <v>1651</v>
      </c>
      <c r="F8" s="10" t="s">
        <v>1652</v>
      </c>
      <c r="G8" s="10" t="s">
        <v>1653</v>
      </c>
      <c r="H8" s="10" t="s">
        <v>1654</v>
      </c>
      <c r="I8" s="10"/>
      <c r="J8" s="29"/>
    </row>
    <row r="9" s="3" customFormat="1" ht="29" customHeight="1" spans="1:9">
      <c r="A9" s="10"/>
      <c r="B9" s="11" t="s">
        <v>1655</v>
      </c>
      <c r="C9" s="11"/>
      <c r="D9" s="11"/>
      <c r="E9" s="14" t="s">
        <v>1656</v>
      </c>
      <c r="F9" s="14"/>
      <c r="G9" s="14"/>
      <c r="H9" s="14"/>
      <c r="I9" s="14"/>
    </row>
    <row r="10" s="3" customFormat="1" ht="54" customHeight="1" spans="1:14">
      <c r="A10" s="10"/>
      <c r="B10" s="11" t="s">
        <v>1657</v>
      </c>
      <c r="C10" s="11"/>
      <c r="D10" s="11"/>
      <c r="E10" s="12" t="s">
        <v>1658</v>
      </c>
      <c r="F10" s="12"/>
      <c r="G10" s="12"/>
      <c r="H10" s="12"/>
      <c r="I10" s="12"/>
      <c r="N10" s="30"/>
    </row>
    <row r="11" s="3" customFormat="1" ht="21.95" customHeight="1" spans="1:9">
      <c r="A11" s="10"/>
      <c r="B11" s="11" t="s">
        <v>1659</v>
      </c>
      <c r="C11" s="11"/>
      <c r="D11" s="11"/>
      <c r="E11" s="12"/>
      <c r="F11" s="12"/>
      <c r="G11" s="12"/>
      <c r="H11" s="12"/>
      <c r="I11" s="12"/>
    </row>
    <row r="12" s="3" customFormat="1" ht="32.65" customHeight="1" spans="1:9">
      <c r="A12" s="10"/>
      <c r="B12" s="11" t="s">
        <v>1660</v>
      </c>
      <c r="C12" s="11"/>
      <c r="D12" s="11"/>
      <c r="E12" s="11" t="s">
        <v>1661</v>
      </c>
      <c r="F12" s="11"/>
      <c r="G12" s="11"/>
      <c r="H12" s="11"/>
      <c r="I12" s="11"/>
    </row>
    <row r="13" s="3" customFormat="1" ht="24" customHeight="1" spans="1:10">
      <c r="A13" s="10" t="s">
        <v>1662</v>
      </c>
      <c r="B13" s="11"/>
      <c r="C13" s="11" t="s">
        <v>1663</v>
      </c>
      <c r="D13" s="11"/>
      <c r="E13" s="15"/>
      <c r="F13" s="15"/>
      <c r="G13" s="15"/>
      <c r="H13" s="15"/>
      <c r="I13" s="15"/>
      <c r="J13" s="29"/>
    </row>
    <row r="14" s="3" customFormat="1" ht="24" customHeight="1" spans="1:10">
      <c r="A14" s="10"/>
      <c r="B14" s="11"/>
      <c r="C14" s="11" t="s">
        <v>1664</v>
      </c>
      <c r="D14" s="11"/>
      <c r="E14" s="16">
        <v>6139</v>
      </c>
      <c r="F14" s="16"/>
      <c r="G14" s="16"/>
      <c r="H14" s="16"/>
      <c r="I14" s="16"/>
      <c r="J14" s="29"/>
    </row>
    <row r="15" s="3" customFormat="1" ht="24" customHeight="1" spans="1:10">
      <c r="A15" s="10"/>
      <c r="B15" s="11"/>
      <c r="C15" s="11" t="s">
        <v>1665</v>
      </c>
      <c r="D15" s="11"/>
      <c r="E15" s="15"/>
      <c r="F15" s="15"/>
      <c r="G15" s="15"/>
      <c r="H15" s="15"/>
      <c r="I15" s="15"/>
      <c r="J15" s="29"/>
    </row>
    <row r="16" s="3" customFormat="1" ht="20.1" customHeight="1" spans="1:9">
      <c r="A16" s="10" t="s">
        <v>1666</v>
      </c>
      <c r="B16" s="10" t="s">
        <v>1667</v>
      </c>
      <c r="C16" s="10"/>
      <c r="D16" s="10"/>
      <c r="E16" s="10"/>
      <c r="F16" s="10"/>
      <c r="G16" s="10"/>
      <c r="H16" s="10"/>
      <c r="I16" s="10"/>
    </row>
    <row r="17" s="3" customFormat="1" ht="54" customHeight="1" spans="1:9">
      <c r="A17" s="10"/>
      <c r="B17" s="11" t="s">
        <v>1668</v>
      </c>
      <c r="C17" s="11"/>
      <c r="D17" s="11"/>
      <c r="E17" s="11"/>
      <c r="F17" s="11"/>
      <c r="G17" s="11"/>
      <c r="H17" s="11"/>
      <c r="I17" s="11"/>
    </row>
    <row r="18" s="3" customFormat="1" ht="26.1" customHeight="1" spans="1:9">
      <c r="A18" s="10" t="s">
        <v>1669</v>
      </c>
      <c r="B18" s="10" t="s">
        <v>1670</v>
      </c>
      <c r="C18" s="10" t="s">
        <v>1671</v>
      </c>
      <c r="D18" s="10" t="s">
        <v>1672</v>
      </c>
      <c r="E18" s="10" t="s">
        <v>1673</v>
      </c>
      <c r="F18" s="10" t="s">
        <v>1674</v>
      </c>
      <c r="G18" s="10" t="s">
        <v>1675</v>
      </c>
      <c r="H18" s="10" t="s">
        <v>1676</v>
      </c>
      <c r="I18" s="10" t="s">
        <v>1677</v>
      </c>
    </row>
    <row r="19" s="4" customFormat="1" ht="22.5" customHeight="1" spans="1:9">
      <c r="A19" s="10"/>
      <c r="B19" s="17" t="s">
        <v>1678</v>
      </c>
      <c r="C19" s="17" t="s">
        <v>1679</v>
      </c>
      <c r="D19" s="12" t="s">
        <v>1680</v>
      </c>
      <c r="E19" s="10"/>
      <c r="F19" s="10" t="s">
        <v>1681</v>
      </c>
      <c r="G19" s="10" t="s">
        <v>1682</v>
      </c>
      <c r="H19" s="18">
        <v>0.7</v>
      </c>
      <c r="I19" s="10"/>
    </row>
    <row r="20" s="4" customFormat="1" ht="23" customHeight="1" spans="1:9">
      <c r="A20" s="10"/>
      <c r="B20" s="17"/>
      <c r="C20" s="17"/>
      <c r="D20" s="12" t="s">
        <v>1683</v>
      </c>
      <c r="E20" s="10"/>
      <c r="F20" s="10" t="s">
        <v>1684</v>
      </c>
      <c r="G20" s="10" t="s">
        <v>1685</v>
      </c>
      <c r="H20" s="18">
        <v>0.3</v>
      </c>
      <c r="I20" s="10"/>
    </row>
    <row r="21" s="4" customFormat="1" ht="22.5" customHeight="1" spans="1:9">
      <c r="A21" s="10"/>
      <c r="B21" s="17"/>
      <c r="C21" s="17" t="s">
        <v>1686</v>
      </c>
      <c r="D21" s="12" t="s">
        <v>1687</v>
      </c>
      <c r="E21" s="10"/>
      <c r="F21" s="18" t="s">
        <v>1688</v>
      </c>
      <c r="G21" s="10"/>
      <c r="H21" s="19"/>
      <c r="I21" s="10"/>
    </row>
    <row r="22" s="4" customFormat="1" ht="22.5" customHeight="1" spans="1:9">
      <c r="A22" s="10"/>
      <c r="B22" s="17"/>
      <c r="C22" s="17"/>
      <c r="D22" s="12" t="s">
        <v>1689</v>
      </c>
      <c r="E22" s="10"/>
      <c r="F22" s="18" t="s">
        <v>1688</v>
      </c>
      <c r="G22" s="10"/>
      <c r="H22" s="19"/>
      <c r="I22" s="10"/>
    </row>
    <row r="23" s="4" customFormat="1" ht="27" customHeight="1" spans="1:9">
      <c r="A23" s="10"/>
      <c r="B23" s="17"/>
      <c r="C23" s="17" t="s">
        <v>1690</v>
      </c>
      <c r="D23" s="12" t="s">
        <v>1691</v>
      </c>
      <c r="E23" s="10"/>
      <c r="F23" s="10" t="s">
        <v>1692</v>
      </c>
      <c r="G23" s="10"/>
      <c r="H23" s="19"/>
      <c r="I23" s="10"/>
    </row>
    <row r="24" s="4" customFormat="1" ht="27" customHeight="1" spans="1:9">
      <c r="A24" s="10"/>
      <c r="B24" s="17"/>
      <c r="C24" s="17"/>
      <c r="D24" s="20"/>
      <c r="E24" s="21"/>
      <c r="F24" s="21"/>
      <c r="G24" s="21"/>
      <c r="H24" s="22"/>
      <c r="I24" s="10"/>
    </row>
    <row r="25" s="4" customFormat="1" ht="27" customHeight="1" spans="1:9">
      <c r="A25" s="10"/>
      <c r="B25" s="17"/>
      <c r="C25" s="17" t="s">
        <v>1693</v>
      </c>
      <c r="D25" s="20"/>
      <c r="E25" s="21"/>
      <c r="F25" s="21"/>
      <c r="G25" s="21"/>
      <c r="H25" s="22"/>
      <c r="I25" s="10"/>
    </row>
    <row r="26" s="4" customFormat="1" ht="27" customHeight="1" spans="1:9">
      <c r="A26" s="10"/>
      <c r="B26" s="17"/>
      <c r="C26" s="17"/>
      <c r="D26" s="20"/>
      <c r="E26" s="21"/>
      <c r="F26" s="21"/>
      <c r="G26" s="21"/>
      <c r="H26" s="22"/>
      <c r="I26" s="10"/>
    </row>
    <row r="27" s="4" customFormat="1" ht="27" customHeight="1" spans="1:9">
      <c r="A27" s="10"/>
      <c r="B27" s="17" t="s">
        <v>1694</v>
      </c>
      <c r="C27" s="17" t="s">
        <v>1695</v>
      </c>
      <c r="D27" s="20"/>
      <c r="E27" s="21"/>
      <c r="F27" s="21"/>
      <c r="G27" s="21"/>
      <c r="H27" s="22"/>
      <c r="I27" s="10"/>
    </row>
    <row r="28" s="4" customFormat="1" ht="27" customHeight="1" spans="1:9">
      <c r="A28" s="10"/>
      <c r="B28" s="17"/>
      <c r="C28" s="17" t="s">
        <v>1696</v>
      </c>
      <c r="D28" s="20" t="s">
        <v>1697</v>
      </c>
      <c r="E28" s="21"/>
      <c r="F28" s="21" t="s">
        <v>1698</v>
      </c>
      <c r="G28" s="21"/>
      <c r="H28" s="22"/>
      <c r="I28" s="10"/>
    </row>
    <row r="29" s="4" customFormat="1" ht="27" customHeight="1" spans="1:9">
      <c r="A29" s="10"/>
      <c r="B29" s="17"/>
      <c r="C29" s="17" t="s">
        <v>1699</v>
      </c>
      <c r="D29" s="20" t="s">
        <v>1700</v>
      </c>
      <c r="E29" s="21"/>
      <c r="F29" s="21" t="s">
        <v>1701</v>
      </c>
      <c r="G29" s="21"/>
      <c r="H29" s="22"/>
      <c r="I29" s="10"/>
    </row>
    <row r="30" s="4" customFormat="1" ht="27" customHeight="1" spans="1:9">
      <c r="A30" s="10"/>
      <c r="B30" s="17"/>
      <c r="C30" s="17" t="s">
        <v>1702</v>
      </c>
      <c r="D30" s="20"/>
      <c r="E30" s="21"/>
      <c r="F30" s="21"/>
      <c r="G30" s="21"/>
      <c r="H30" s="22"/>
      <c r="I30" s="10"/>
    </row>
    <row r="31" s="4" customFormat="1" ht="27" customHeight="1" spans="1:9">
      <c r="A31" s="10"/>
      <c r="B31" s="23" t="s">
        <v>1703</v>
      </c>
      <c r="C31" s="23" t="s">
        <v>1704</v>
      </c>
      <c r="D31" s="20"/>
      <c r="E31" s="21"/>
      <c r="F31" s="21"/>
      <c r="G31" s="21"/>
      <c r="H31" s="22"/>
      <c r="I31" s="10"/>
    </row>
    <row r="32" s="1" customFormat="1" ht="24" customHeight="1" spans="1:8">
      <c r="A32" s="6" t="s">
        <v>78</v>
      </c>
      <c r="D32" s="7"/>
      <c r="E32" s="7"/>
      <c r="F32" s="7"/>
      <c r="G32" s="7"/>
      <c r="H32" s="8"/>
    </row>
    <row r="33" s="2" customFormat="1" ht="70" customHeight="1" spans="1:16383">
      <c r="A33" s="9" t="s">
        <v>82</v>
      </c>
      <c r="B33" s="9"/>
      <c r="C33" s="9"/>
      <c r="D33" s="9"/>
      <c r="E33" s="9"/>
      <c r="F33" s="9"/>
      <c r="G33" s="9"/>
      <c r="H33" s="9"/>
      <c r="I33" s="9"/>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c r="JE33" s="28"/>
      <c r="JF33" s="28"/>
      <c r="JG33" s="28"/>
      <c r="JH33" s="28"/>
      <c r="JI33" s="28"/>
      <c r="JJ33" s="28"/>
      <c r="JK33" s="28"/>
      <c r="JL33" s="28"/>
      <c r="JM33" s="28"/>
      <c r="JN33" s="28"/>
      <c r="JO33" s="28"/>
      <c r="JP33" s="28"/>
      <c r="JQ33" s="28"/>
      <c r="JR33" s="28"/>
      <c r="JS33" s="28"/>
      <c r="JT33" s="28"/>
      <c r="JU33" s="28"/>
      <c r="JV33" s="28"/>
      <c r="JW33" s="28"/>
      <c r="JX33" s="28"/>
      <c r="JY33" s="28"/>
      <c r="JZ33" s="28"/>
      <c r="KA33" s="28"/>
      <c r="KB33" s="28"/>
      <c r="KC33" s="28"/>
      <c r="KD33" s="28"/>
      <c r="KE33" s="28"/>
      <c r="KF33" s="28"/>
      <c r="KG33" s="28"/>
      <c r="KH33" s="28"/>
      <c r="KI33" s="28"/>
      <c r="KJ33" s="28"/>
      <c r="KK33" s="28"/>
      <c r="KL33" s="28"/>
      <c r="KM33" s="28"/>
      <c r="KN33" s="28"/>
      <c r="KO33" s="28"/>
      <c r="KP33" s="28"/>
      <c r="KQ33" s="28"/>
      <c r="KR33" s="28"/>
      <c r="KS33" s="28"/>
      <c r="KT33" s="28"/>
      <c r="KU33" s="28"/>
      <c r="KV33" s="28"/>
      <c r="KW33" s="28"/>
      <c r="KX33" s="28"/>
      <c r="KY33" s="28"/>
      <c r="KZ33" s="28"/>
      <c r="LA33" s="28"/>
      <c r="LB33" s="28"/>
      <c r="LC33" s="28"/>
      <c r="LD33" s="28"/>
      <c r="LE33" s="28"/>
      <c r="LF33" s="28"/>
      <c r="LG33" s="28"/>
      <c r="LH33" s="28"/>
      <c r="LI33" s="28"/>
      <c r="LJ33" s="28"/>
      <c r="LK33" s="28"/>
      <c r="LL33" s="28"/>
      <c r="LM33" s="28"/>
      <c r="LN33" s="28"/>
      <c r="LO33" s="28"/>
      <c r="LP33" s="28"/>
      <c r="LQ33" s="28"/>
      <c r="LR33" s="28"/>
      <c r="LS33" s="28"/>
      <c r="LT33" s="28"/>
      <c r="LU33" s="28"/>
      <c r="LV33" s="28"/>
      <c r="LW33" s="28"/>
      <c r="LX33" s="28"/>
      <c r="LY33" s="28"/>
      <c r="LZ33" s="28"/>
      <c r="MA33" s="28"/>
      <c r="MB33" s="28"/>
      <c r="MC33" s="28"/>
      <c r="MD33" s="28"/>
      <c r="ME33" s="28"/>
      <c r="MF33" s="28"/>
      <c r="MG33" s="28"/>
      <c r="MH33" s="28"/>
      <c r="MI33" s="28"/>
      <c r="MJ33" s="28"/>
      <c r="MK33" s="28"/>
      <c r="ML33" s="28"/>
      <c r="MM33" s="28"/>
      <c r="MN33" s="28"/>
      <c r="MO33" s="28"/>
      <c r="MP33" s="28"/>
      <c r="MQ33" s="28"/>
      <c r="MR33" s="28"/>
      <c r="MS33" s="28"/>
      <c r="MT33" s="28"/>
      <c r="MU33" s="28"/>
      <c r="MV33" s="28"/>
      <c r="MW33" s="28"/>
      <c r="MX33" s="28"/>
      <c r="MY33" s="28"/>
      <c r="MZ33" s="28"/>
      <c r="NA33" s="28"/>
      <c r="NB33" s="28"/>
      <c r="NC33" s="28"/>
      <c r="ND33" s="28"/>
      <c r="NE33" s="28"/>
      <c r="NF33" s="28"/>
      <c r="NG33" s="28"/>
      <c r="NH33" s="28"/>
      <c r="NI33" s="28"/>
      <c r="NJ33" s="28"/>
      <c r="NK33" s="28"/>
      <c r="NL33" s="28"/>
      <c r="NM33" s="28"/>
      <c r="NN33" s="28"/>
      <c r="NO33" s="28"/>
      <c r="NP33" s="28"/>
      <c r="NQ33" s="28"/>
      <c r="NR33" s="28"/>
      <c r="NS33" s="28"/>
      <c r="NT33" s="28"/>
      <c r="NU33" s="28"/>
      <c r="NV33" s="28"/>
      <c r="NW33" s="28"/>
      <c r="NX33" s="28"/>
      <c r="NY33" s="28"/>
      <c r="NZ33" s="28"/>
      <c r="OA33" s="28"/>
      <c r="OB33" s="28"/>
      <c r="OC33" s="28"/>
      <c r="OD33" s="28"/>
      <c r="OE33" s="28"/>
      <c r="OF33" s="28"/>
      <c r="OG33" s="28"/>
      <c r="OH33" s="28"/>
      <c r="OI33" s="28"/>
      <c r="OJ33" s="28"/>
      <c r="OK33" s="28"/>
      <c r="OL33" s="28"/>
      <c r="OM33" s="28"/>
      <c r="ON33" s="28"/>
      <c r="OO33" s="28"/>
      <c r="OP33" s="28"/>
      <c r="OQ33" s="28"/>
      <c r="OR33" s="28"/>
      <c r="OS33" s="28"/>
      <c r="OT33" s="28"/>
      <c r="OU33" s="28"/>
      <c r="OV33" s="28"/>
      <c r="OW33" s="28"/>
      <c r="OX33" s="28"/>
      <c r="OY33" s="28"/>
      <c r="OZ33" s="28"/>
      <c r="PA33" s="28"/>
      <c r="PB33" s="28"/>
      <c r="PC33" s="28"/>
      <c r="PD33" s="28"/>
      <c r="PE33" s="28"/>
      <c r="PF33" s="28"/>
      <c r="PG33" s="28"/>
      <c r="PH33" s="28"/>
      <c r="PI33" s="28"/>
      <c r="PJ33" s="28"/>
      <c r="PK33" s="28"/>
      <c r="PL33" s="28"/>
      <c r="PM33" s="28"/>
      <c r="PN33" s="28"/>
      <c r="PO33" s="28"/>
      <c r="PP33" s="28"/>
      <c r="PQ33" s="28"/>
      <c r="PR33" s="28"/>
      <c r="PS33" s="28"/>
      <c r="PT33" s="28"/>
      <c r="PU33" s="28"/>
      <c r="PV33" s="28"/>
      <c r="PW33" s="28"/>
      <c r="PX33" s="28"/>
      <c r="PY33" s="28"/>
      <c r="PZ33" s="28"/>
      <c r="QA33" s="28"/>
      <c r="QB33" s="28"/>
      <c r="QC33" s="28"/>
      <c r="QD33" s="28"/>
      <c r="QE33" s="28"/>
      <c r="QF33" s="28"/>
      <c r="QG33" s="28"/>
      <c r="QH33" s="28"/>
      <c r="QI33" s="28"/>
      <c r="QJ33" s="28"/>
      <c r="QK33" s="28"/>
      <c r="QL33" s="28"/>
      <c r="QM33" s="28"/>
      <c r="QN33" s="28"/>
      <c r="QO33" s="28"/>
      <c r="QP33" s="28"/>
      <c r="QQ33" s="28"/>
      <c r="QR33" s="28"/>
      <c r="QS33" s="28"/>
      <c r="QT33" s="28"/>
      <c r="QU33" s="28"/>
      <c r="QV33" s="28"/>
      <c r="QW33" s="28"/>
      <c r="QX33" s="28"/>
      <c r="QY33" s="28"/>
      <c r="QZ33" s="28"/>
      <c r="RA33" s="28"/>
      <c r="RB33" s="28"/>
      <c r="RC33" s="28"/>
      <c r="RD33" s="28"/>
      <c r="RE33" s="28"/>
      <c r="RF33" s="28"/>
      <c r="RG33" s="28"/>
      <c r="RH33" s="28"/>
      <c r="RI33" s="28"/>
      <c r="RJ33" s="28"/>
      <c r="RK33" s="28"/>
      <c r="RL33" s="28"/>
      <c r="RM33" s="28"/>
      <c r="RN33" s="28"/>
      <c r="RO33" s="28"/>
      <c r="RP33" s="28"/>
      <c r="RQ33" s="28"/>
      <c r="RR33" s="28"/>
      <c r="RS33" s="28"/>
      <c r="RT33" s="28"/>
      <c r="RU33" s="28"/>
      <c r="RV33" s="28"/>
      <c r="RW33" s="28"/>
      <c r="RX33" s="28"/>
      <c r="RY33" s="28"/>
      <c r="RZ33" s="28"/>
      <c r="SA33" s="28"/>
      <c r="SB33" s="28"/>
      <c r="SC33" s="28"/>
      <c r="SD33" s="28"/>
      <c r="SE33" s="28"/>
      <c r="SF33" s="28"/>
      <c r="SG33" s="28"/>
      <c r="SH33" s="28"/>
      <c r="SI33" s="28"/>
      <c r="SJ33" s="28"/>
      <c r="SK33" s="28"/>
      <c r="SL33" s="28"/>
      <c r="SM33" s="28"/>
      <c r="SN33" s="28"/>
      <c r="SO33" s="28"/>
      <c r="SP33" s="28"/>
      <c r="SQ33" s="28"/>
      <c r="SR33" s="28"/>
      <c r="SS33" s="28"/>
      <c r="ST33" s="28"/>
      <c r="SU33" s="28"/>
      <c r="SV33" s="28"/>
      <c r="SW33" s="28"/>
      <c r="SX33" s="28"/>
      <c r="SY33" s="28"/>
      <c r="SZ33" s="28"/>
      <c r="TA33" s="28"/>
      <c r="TB33" s="28"/>
      <c r="TC33" s="28"/>
      <c r="TD33" s="28"/>
      <c r="TE33" s="28"/>
      <c r="TF33" s="28"/>
      <c r="TG33" s="28"/>
      <c r="TH33" s="28"/>
      <c r="TI33" s="28"/>
      <c r="TJ33" s="28"/>
      <c r="TK33" s="28"/>
      <c r="TL33" s="28"/>
      <c r="TM33" s="28"/>
      <c r="TN33" s="28"/>
      <c r="TO33" s="28"/>
      <c r="TP33" s="28"/>
      <c r="TQ33" s="28"/>
      <c r="TR33" s="28"/>
      <c r="TS33" s="28"/>
      <c r="TT33" s="28"/>
      <c r="TU33" s="28"/>
      <c r="TV33" s="28"/>
      <c r="TW33" s="28"/>
      <c r="TX33" s="28"/>
      <c r="TY33" s="28"/>
      <c r="TZ33" s="28"/>
      <c r="UA33" s="28"/>
      <c r="UB33" s="28"/>
      <c r="UC33" s="28"/>
      <c r="UD33" s="28"/>
      <c r="UE33" s="28"/>
      <c r="UF33" s="28"/>
      <c r="UG33" s="28"/>
      <c r="UH33" s="28"/>
      <c r="UI33" s="28"/>
      <c r="UJ33" s="28"/>
      <c r="UK33" s="28"/>
      <c r="UL33" s="28"/>
      <c r="UM33" s="28"/>
      <c r="UN33" s="28"/>
      <c r="UO33" s="28"/>
      <c r="UP33" s="28"/>
      <c r="UQ33" s="28"/>
      <c r="UR33" s="28"/>
      <c r="US33" s="28"/>
      <c r="UT33" s="28"/>
      <c r="UU33" s="28"/>
      <c r="UV33" s="28"/>
      <c r="UW33" s="28"/>
      <c r="UX33" s="28"/>
      <c r="UY33" s="28"/>
      <c r="UZ33" s="28"/>
      <c r="VA33" s="28"/>
      <c r="VB33" s="28"/>
      <c r="VC33" s="28"/>
      <c r="VD33" s="28"/>
      <c r="VE33" s="28"/>
      <c r="VF33" s="28"/>
      <c r="VG33" s="28"/>
      <c r="VH33" s="28"/>
      <c r="VI33" s="28"/>
      <c r="VJ33" s="28"/>
      <c r="VK33" s="28"/>
      <c r="VL33" s="28"/>
      <c r="VM33" s="28"/>
      <c r="VN33" s="28"/>
      <c r="VO33" s="28"/>
      <c r="VP33" s="28"/>
      <c r="VQ33" s="28"/>
      <c r="VR33" s="28"/>
      <c r="VS33" s="28"/>
      <c r="VT33" s="28"/>
      <c r="VU33" s="28"/>
      <c r="VV33" s="28"/>
      <c r="VW33" s="28"/>
      <c r="VX33" s="28"/>
      <c r="VY33" s="28"/>
      <c r="VZ33" s="28"/>
      <c r="WA33" s="28"/>
      <c r="WB33" s="28"/>
      <c r="WC33" s="28"/>
      <c r="WD33" s="28"/>
      <c r="WE33" s="28"/>
      <c r="WF33" s="28"/>
      <c r="WG33" s="28"/>
      <c r="WH33" s="28"/>
      <c r="WI33" s="28"/>
      <c r="WJ33" s="28"/>
      <c r="WK33" s="28"/>
      <c r="WL33" s="28"/>
      <c r="WM33" s="28"/>
      <c r="WN33" s="28"/>
      <c r="WO33" s="28"/>
      <c r="WP33" s="28"/>
      <c r="WQ33" s="28"/>
      <c r="WR33" s="28"/>
      <c r="WS33" s="28"/>
      <c r="WT33" s="28"/>
      <c r="WU33" s="28"/>
      <c r="WV33" s="28"/>
      <c r="WW33" s="28"/>
      <c r="WX33" s="28"/>
      <c r="WY33" s="28"/>
      <c r="WZ33" s="28"/>
      <c r="XA33" s="28"/>
      <c r="XB33" s="28"/>
      <c r="XC33" s="28"/>
      <c r="XD33" s="28"/>
      <c r="XE33" s="28"/>
      <c r="XF33" s="28"/>
      <c r="XG33" s="28"/>
      <c r="XH33" s="28"/>
      <c r="XI33" s="28"/>
      <c r="XJ33" s="28"/>
      <c r="XK33" s="28"/>
      <c r="XL33" s="28"/>
      <c r="XM33" s="28"/>
      <c r="XN33" s="28"/>
      <c r="XO33" s="28"/>
      <c r="XP33" s="28"/>
      <c r="XQ33" s="28"/>
      <c r="XR33" s="28"/>
      <c r="XS33" s="28"/>
      <c r="XT33" s="28"/>
      <c r="XU33" s="28"/>
      <c r="XV33" s="28"/>
      <c r="XW33" s="28"/>
      <c r="XX33" s="28"/>
      <c r="XY33" s="28"/>
      <c r="XZ33" s="28"/>
      <c r="YA33" s="28"/>
      <c r="YB33" s="28"/>
      <c r="YC33" s="28"/>
      <c r="YD33" s="28"/>
      <c r="YE33" s="28"/>
      <c r="YF33" s="28"/>
      <c r="YG33" s="28"/>
      <c r="YH33" s="28"/>
      <c r="YI33" s="28"/>
      <c r="YJ33" s="28"/>
      <c r="YK33" s="28"/>
      <c r="YL33" s="28"/>
      <c r="YM33" s="28"/>
      <c r="YN33" s="28"/>
      <c r="YO33" s="28"/>
      <c r="YP33" s="28"/>
      <c r="YQ33" s="28"/>
      <c r="YR33" s="28"/>
      <c r="YS33" s="28"/>
      <c r="YT33" s="28"/>
      <c r="YU33" s="28"/>
      <c r="YV33" s="28"/>
      <c r="YW33" s="28"/>
      <c r="YX33" s="28"/>
      <c r="YY33" s="28"/>
      <c r="YZ33" s="28"/>
      <c r="ZA33" s="28"/>
      <c r="ZB33" s="28"/>
      <c r="ZC33" s="28"/>
      <c r="ZD33" s="28"/>
      <c r="ZE33" s="28"/>
      <c r="ZF33" s="28"/>
      <c r="ZG33" s="28"/>
      <c r="ZH33" s="28"/>
      <c r="ZI33" s="28"/>
      <c r="ZJ33" s="28"/>
      <c r="ZK33" s="28"/>
      <c r="ZL33" s="28"/>
      <c r="ZM33" s="28"/>
      <c r="ZN33" s="28"/>
      <c r="ZO33" s="28"/>
      <c r="ZP33" s="28"/>
      <c r="ZQ33" s="28"/>
      <c r="ZR33" s="28"/>
      <c r="ZS33" s="28"/>
      <c r="ZT33" s="28"/>
      <c r="ZU33" s="28"/>
      <c r="ZV33" s="28"/>
      <c r="ZW33" s="28"/>
      <c r="ZX33" s="28"/>
      <c r="ZY33" s="28"/>
      <c r="ZZ33" s="28"/>
      <c r="AAA33" s="28"/>
      <c r="AAB33" s="28"/>
      <c r="AAC33" s="28"/>
      <c r="AAD33" s="28"/>
      <c r="AAE33" s="28"/>
      <c r="AAF33" s="28"/>
      <c r="AAG33" s="28"/>
      <c r="AAH33" s="28"/>
      <c r="AAI33" s="28"/>
      <c r="AAJ33" s="28"/>
      <c r="AAK33" s="28"/>
      <c r="AAL33" s="28"/>
      <c r="AAM33" s="28"/>
      <c r="AAN33" s="28"/>
      <c r="AAO33" s="28"/>
      <c r="AAP33" s="28"/>
      <c r="AAQ33" s="28"/>
      <c r="AAR33" s="28"/>
      <c r="AAS33" s="28"/>
      <c r="AAT33" s="28"/>
      <c r="AAU33" s="28"/>
      <c r="AAV33" s="28"/>
      <c r="AAW33" s="28"/>
      <c r="AAX33" s="28"/>
      <c r="AAY33" s="28"/>
      <c r="AAZ33" s="28"/>
      <c r="ABA33" s="28"/>
      <c r="ABB33" s="28"/>
      <c r="ABC33" s="28"/>
      <c r="ABD33" s="28"/>
      <c r="ABE33" s="28"/>
      <c r="ABF33" s="28"/>
      <c r="ABG33" s="28"/>
      <c r="ABH33" s="28"/>
      <c r="ABI33" s="28"/>
      <c r="ABJ33" s="28"/>
      <c r="ABK33" s="28"/>
      <c r="ABL33" s="28"/>
      <c r="ABM33" s="28"/>
      <c r="ABN33" s="28"/>
      <c r="ABO33" s="28"/>
      <c r="ABP33" s="28"/>
      <c r="ABQ33" s="28"/>
      <c r="ABR33" s="28"/>
      <c r="ABS33" s="28"/>
      <c r="ABT33" s="28"/>
      <c r="ABU33" s="28"/>
      <c r="ABV33" s="28"/>
      <c r="ABW33" s="28"/>
      <c r="ABX33" s="28"/>
      <c r="ABY33" s="28"/>
      <c r="ABZ33" s="28"/>
      <c r="ACA33" s="28"/>
      <c r="ACB33" s="28"/>
      <c r="ACC33" s="28"/>
      <c r="ACD33" s="28"/>
      <c r="ACE33" s="28"/>
      <c r="ACF33" s="28"/>
      <c r="ACG33" s="28"/>
      <c r="ACH33" s="28"/>
      <c r="ACI33" s="28"/>
      <c r="ACJ33" s="28"/>
      <c r="ACK33" s="28"/>
      <c r="ACL33" s="28"/>
      <c r="ACM33" s="28"/>
      <c r="ACN33" s="28"/>
      <c r="ACO33" s="28"/>
      <c r="ACP33" s="28"/>
      <c r="ACQ33" s="28"/>
      <c r="ACR33" s="28"/>
      <c r="ACS33" s="28"/>
      <c r="ACT33" s="28"/>
      <c r="ACU33" s="28"/>
      <c r="ACV33" s="28"/>
      <c r="ACW33" s="28"/>
      <c r="ACX33" s="28"/>
      <c r="ACY33" s="28"/>
      <c r="ACZ33" s="28"/>
      <c r="ADA33" s="28"/>
      <c r="ADB33" s="28"/>
      <c r="ADC33" s="28"/>
      <c r="ADD33" s="28"/>
      <c r="ADE33" s="28"/>
      <c r="ADF33" s="28"/>
      <c r="ADG33" s="28"/>
      <c r="ADH33" s="28"/>
      <c r="ADI33" s="28"/>
      <c r="ADJ33" s="28"/>
      <c r="ADK33" s="28"/>
      <c r="ADL33" s="28"/>
      <c r="ADM33" s="28"/>
      <c r="ADN33" s="28"/>
      <c r="ADO33" s="28"/>
      <c r="ADP33" s="28"/>
      <c r="ADQ33" s="28"/>
      <c r="ADR33" s="28"/>
      <c r="ADS33" s="28"/>
      <c r="ADT33" s="28"/>
      <c r="ADU33" s="28"/>
      <c r="ADV33" s="28"/>
      <c r="ADW33" s="28"/>
      <c r="ADX33" s="28"/>
      <c r="ADY33" s="28"/>
      <c r="ADZ33" s="28"/>
      <c r="AEA33" s="28"/>
      <c r="AEB33" s="28"/>
      <c r="AEC33" s="28"/>
      <c r="AED33" s="28"/>
      <c r="AEE33" s="28"/>
      <c r="AEF33" s="28"/>
      <c r="AEG33" s="28"/>
      <c r="AEH33" s="28"/>
      <c r="AEI33" s="28"/>
      <c r="AEJ33" s="28"/>
      <c r="AEK33" s="28"/>
      <c r="AEL33" s="28"/>
      <c r="AEM33" s="28"/>
      <c r="AEN33" s="28"/>
      <c r="AEO33" s="28"/>
      <c r="AEP33" s="28"/>
      <c r="AEQ33" s="28"/>
      <c r="AER33" s="28"/>
      <c r="AES33" s="28"/>
      <c r="AET33" s="28"/>
      <c r="AEU33" s="28"/>
      <c r="AEV33" s="28"/>
      <c r="AEW33" s="28"/>
      <c r="AEX33" s="28"/>
      <c r="AEY33" s="28"/>
      <c r="AEZ33" s="28"/>
      <c r="AFA33" s="28"/>
      <c r="AFB33" s="28"/>
      <c r="AFC33" s="28"/>
      <c r="AFD33" s="28"/>
      <c r="AFE33" s="28"/>
      <c r="AFF33" s="28"/>
      <c r="AFG33" s="28"/>
      <c r="AFH33" s="28"/>
      <c r="AFI33" s="28"/>
      <c r="AFJ33" s="28"/>
      <c r="AFK33" s="28"/>
      <c r="AFL33" s="28"/>
      <c r="AFM33" s="28"/>
      <c r="AFN33" s="28"/>
      <c r="AFO33" s="28"/>
      <c r="AFP33" s="28"/>
      <c r="AFQ33" s="28"/>
      <c r="AFR33" s="28"/>
      <c r="AFS33" s="28"/>
      <c r="AFT33" s="28"/>
      <c r="AFU33" s="28"/>
      <c r="AFV33" s="28"/>
      <c r="AFW33" s="28"/>
      <c r="AFX33" s="28"/>
      <c r="AFY33" s="28"/>
      <c r="AFZ33" s="28"/>
      <c r="AGA33" s="28"/>
      <c r="AGB33" s="28"/>
      <c r="AGC33" s="28"/>
      <c r="AGD33" s="28"/>
      <c r="AGE33" s="28"/>
      <c r="AGF33" s="28"/>
      <c r="AGG33" s="28"/>
      <c r="AGH33" s="28"/>
      <c r="AGI33" s="28"/>
      <c r="AGJ33" s="28"/>
      <c r="AGK33" s="28"/>
      <c r="AGL33" s="28"/>
      <c r="AGM33" s="28"/>
      <c r="AGN33" s="28"/>
      <c r="AGO33" s="28"/>
      <c r="AGP33" s="28"/>
      <c r="AGQ33" s="28"/>
      <c r="AGR33" s="28"/>
      <c r="AGS33" s="28"/>
      <c r="AGT33" s="28"/>
      <c r="AGU33" s="28"/>
      <c r="AGV33" s="28"/>
      <c r="AGW33" s="28"/>
      <c r="AGX33" s="28"/>
      <c r="AGY33" s="28"/>
      <c r="AGZ33" s="28"/>
      <c r="AHA33" s="28"/>
      <c r="AHB33" s="28"/>
      <c r="AHC33" s="28"/>
      <c r="AHD33" s="28"/>
      <c r="AHE33" s="28"/>
      <c r="AHF33" s="28"/>
      <c r="AHG33" s="28"/>
      <c r="AHH33" s="28"/>
      <c r="AHI33" s="28"/>
      <c r="AHJ33" s="28"/>
      <c r="AHK33" s="28"/>
      <c r="AHL33" s="28"/>
      <c r="AHM33" s="28"/>
      <c r="AHN33" s="28"/>
      <c r="AHO33" s="28"/>
      <c r="AHP33" s="28"/>
      <c r="AHQ33" s="28"/>
      <c r="AHR33" s="28"/>
      <c r="AHS33" s="28"/>
      <c r="AHT33" s="28"/>
      <c r="AHU33" s="28"/>
      <c r="AHV33" s="28"/>
      <c r="AHW33" s="28"/>
      <c r="AHX33" s="28"/>
      <c r="AHY33" s="28"/>
      <c r="AHZ33" s="28"/>
      <c r="AIA33" s="28"/>
      <c r="AIB33" s="28"/>
      <c r="AIC33" s="28"/>
      <c r="AID33" s="28"/>
      <c r="AIE33" s="28"/>
      <c r="AIF33" s="28"/>
      <c r="AIG33" s="28"/>
      <c r="AIH33" s="28"/>
      <c r="AII33" s="28"/>
      <c r="AIJ33" s="28"/>
      <c r="AIK33" s="28"/>
      <c r="AIL33" s="28"/>
      <c r="AIM33" s="28"/>
      <c r="AIN33" s="28"/>
      <c r="AIO33" s="28"/>
      <c r="AIP33" s="28"/>
      <c r="AIQ33" s="28"/>
      <c r="AIR33" s="28"/>
      <c r="AIS33" s="28"/>
      <c r="AIT33" s="28"/>
      <c r="AIU33" s="28"/>
      <c r="AIV33" s="28"/>
      <c r="AIW33" s="28"/>
      <c r="AIX33" s="28"/>
      <c r="AIY33" s="28"/>
      <c r="AIZ33" s="28"/>
      <c r="AJA33" s="28"/>
      <c r="AJB33" s="28"/>
      <c r="AJC33" s="28"/>
      <c r="AJD33" s="28"/>
      <c r="AJE33" s="28"/>
      <c r="AJF33" s="28"/>
      <c r="AJG33" s="28"/>
      <c r="AJH33" s="28"/>
      <c r="AJI33" s="28"/>
      <c r="AJJ33" s="28"/>
      <c r="AJK33" s="28"/>
      <c r="AJL33" s="28"/>
      <c r="AJM33" s="28"/>
      <c r="AJN33" s="28"/>
      <c r="AJO33" s="28"/>
      <c r="AJP33" s="28"/>
      <c r="AJQ33" s="28"/>
      <c r="AJR33" s="28"/>
      <c r="AJS33" s="28"/>
      <c r="AJT33" s="28"/>
      <c r="AJU33" s="28"/>
      <c r="AJV33" s="28"/>
      <c r="AJW33" s="28"/>
      <c r="AJX33" s="28"/>
      <c r="AJY33" s="28"/>
      <c r="AJZ33" s="28"/>
      <c r="AKA33" s="28"/>
      <c r="AKB33" s="28"/>
      <c r="AKC33" s="28"/>
      <c r="AKD33" s="28"/>
      <c r="AKE33" s="28"/>
      <c r="AKF33" s="28"/>
      <c r="AKG33" s="28"/>
      <c r="AKH33" s="28"/>
      <c r="AKI33" s="28"/>
      <c r="AKJ33" s="28"/>
      <c r="AKK33" s="28"/>
      <c r="AKL33" s="28"/>
      <c r="AKM33" s="28"/>
      <c r="AKN33" s="28"/>
      <c r="AKO33" s="28"/>
      <c r="AKP33" s="28"/>
      <c r="AKQ33" s="28"/>
      <c r="AKR33" s="28"/>
      <c r="AKS33" s="28"/>
      <c r="AKT33" s="28"/>
      <c r="AKU33" s="28"/>
      <c r="AKV33" s="28"/>
      <c r="AKW33" s="28"/>
      <c r="AKX33" s="28"/>
      <c r="AKY33" s="28"/>
      <c r="AKZ33" s="28"/>
      <c r="ALA33" s="28"/>
      <c r="ALB33" s="28"/>
      <c r="ALC33" s="28"/>
      <c r="ALD33" s="28"/>
      <c r="ALE33" s="28"/>
      <c r="ALF33" s="28"/>
      <c r="ALG33" s="28"/>
      <c r="ALH33" s="28"/>
      <c r="ALI33" s="28"/>
      <c r="ALJ33" s="28"/>
      <c r="ALK33" s="28"/>
      <c r="ALL33" s="28"/>
      <c r="ALM33" s="28"/>
      <c r="ALN33" s="28"/>
      <c r="ALO33" s="28"/>
      <c r="ALP33" s="28"/>
      <c r="ALQ33" s="28"/>
      <c r="ALR33" s="28"/>
      <c r="ALS33" s="28"/>
      <c r="ALT33" s="28"/>
      <c r="ALU33" s="28"/>
      <c r="ALV33" s="28"/>
      <c r="ALW33" s="28"/>
      <c r="ALX33" s="28"/>
      <c r="ALY33" s="28"/>
      <c r="ALZ33" s="28"/>
      <c r="AMA33" s="28"/>
      <c r="AMB33" s="28"/>
      <c r="AMC33" s="28"/>
      <c r="AMD33" s="28"/>
      <c r="AME33" s="28"/>
      <c r="AMF33" s="28"/>
      <c r="AMG33" s="28"/>
      <c r="AMH33" s="28"/>
      <c r="AMI33" s="28"/>
      <c r="AMJ33" s="28"/>
      <c r="AMK33" s="28"/>
      <c r="AML33" s="28"/>
      <c r="AMM33" s="28"/>
      <c r="AMN33" s="28"/>
      <c r="AMO33" s="28"/>
      <c r="AMP33" s="28"/>
      <c r="AMQ33" s="28"/>
      <c r="AMR33" s="28"/>
      <c r="AMS33" s="28"/>
      <c r="AMT33" s="28"/>
      <c r="AMU33" s="28"/>
      <c r="AMV33" s="28"/>
      <c r="AMW33" s="28"/>
      <c r="AMX33" s="28"/>
      <c r="AMY33" s="28"/>
      <c r="AMZ33" s="28"/>
      <c r="ANA33" s="28"/>
      <c r="ANB33" s="28"/>
      <c r="ANC33" s="28"/>
      <c r="AND33" s="28"/>
      <c r="ANE33" s="28"/>
      <c r="ANF33" s="28"/>
      <c r="ANG33" s="28"/>
      <c r="ANH33" s="28"/>
      <c r="ANI33" s="28"/>
      <c r="ANJ33" s="28"/>
      <c r="ANK33" s="28"/>
      <c r="ANL33" s="28"/>
      <c r="ANM33" s="28"/>
      <c r="ANN33" s="28"/>
      <c r="ANO33" s="28"/>
      <c r="ANP33" s="28"/>
      <c r="ANQ33" s="28"/>
      <c r="ANR33" s="28"/>
      <c r="ANS33" s="28"/>
      <c r="ANT33" s="28"/>
      <c r="ANU33" s="28"/>
      <c r="ANV33" s="28"/>
      <c r="ANW33" s="28"/>
      <c r="ANX33" s="28"/>
      <c r="ANY33" s="28"/>
      <c r="ANZ33" s="28"/>
      <c r="AOA33" s="28"/>
      <c r="AOB33" s="28"/>
      <c r="AOC33" s="28"/>
      <c r="AOD33" s="28"/>
      <c r="AOE33" s="28"/>
      <c r="AOF33" s="28"/>
      <c r="AOG33" s="28"/>
      <c r="AOH33" s="28"/>
      <c r="AOI33" s="28"/>
      <c r="AOJ33" s="28"/>
      <c r="AOK33" s="28"/>
      <c r="AOL33" s="28"/>
      <c r="AOM33" s="28"/>
      <c r="AON33" s="28"/>
      <c r="AOO33" s="28"/>
      <c r="AOP33" s="28"/>
      <c r="AOQ33" s="28"/>
      <c r="AOR33" s="28"/>
      <c r="AOS33" s="28"/>
      <c r="AOT33" s="28"/>
      <c r="AOU33" s="28"/>
      <c r="AOV33" s="28"/>
      <c r="AOW33" s="28"/>
      <c r="AOX33" s="28"/>
      <c r="AOY33" s="28"/>
      <c r="AOZ33" s="28"/>
      <c r="APA33" s="28"/>
      <c r="APB33" s="28"/>
      <c r="APC33" s="28"/>
      <c r="APD33" s="28"/>
      <c r="APE33" s="28"/>
      <c r="APF33" s="28"/>
      <c r="APG33" s="28"/>
      <c r="APH33" s="28"/>
      <c r="API33" s="28"/>
      <c r="APJ33" s="28"/>
      <c r="APK33" s="28"/>
      <c r="APL33" s="28"/>
      <c r="APM33" s="28"/>
      <c r="APN33" s="28"/>
      <c r="APO33" s="28"/>
      <c r="APP33" s="28"/>
      <c r="APQ33" s="28"/>
      <c r="APR33" s="28"/>
      <c r="APS33" s="28"/>
      <c r="APT33" s="28"/>
      <c r="APU33" s="28"/>
      <c r="APV33" s="28"/>
      <c r="APW33" s="28"/>
      <c r="APX33" s="28"/>
      <c r="APY33" s="28"/>
      <c r="APZ33" s="28"/>
      <c r="AQA33" s="28"/>
      <c r="AQB33" s="28"/>
      <c r="AQC33" s="28"/>
      <c r="AQD33" s="28"/>
      <c r="AQE33" s="28"/>
      <c r="AQF33" s="28"/>
      <c r="AQG33" s="28"/>
      <c r="AQH33" s="28"/>
      <c r="AQI33" s="28"/>
      <c r="AQJ33" s="28"/>
      <c r="AQK33" s="28"/>
      <c r="AQL33" s="28"/>
      <c r="AQM33" s="28"/>
      <c r="AQN33" s="28"/>
      <c r="AQO33" s="28"/>
      <c r="AQP33" s="28"/>
      <c r="AQQ33" s="28"/>
      <c r="AQR33" s="28"/>
      <c r="AQS33" s="28"/>
      <c r="AQT33" s="28"/>
      <c r="AQU33" s="28"/>
      <c r="AQV33" s="28"/>
      <c r="AQW33" s="28"/>
      <c r="AQX33" s="28"/>
      <c r="AQY33" s="28"/>
      <c r="AQZ33" s="28"/>
      <c r="ARA33" s="28"/>
      <c r="ARB33" s="28"/>
      <c r="ARC33" s="28"/>
      <c r="ARD33" s="28"/>
      <c r="ARE33" s="28"/>
      <c r="ARF33" s="28"/>
      <c r="ARG33" s="28"/>
      <c r="ARH33" s="28"/>
      <c r="ARI33" s="28"/>
      <c r="ARJ33" s="28"/>
      <c r="ARK33" s="28"/>
      <c r="ARL33" s="28"/>
      <c r="ARM33" s="28"/>
      <c r="ARN33" s="28"/>
      <c r="ARO33" s="28"/>
      <c r="ARP33" s="28"/>
      <c r="ARQ33" s="28"/>
      <c r="ARR33" s="28"/>
      <c r="ARS33" s="28"/>
      <c r="ART33" s="28"/>
      <c r="ARU33" s="28"/>
      <c r="ARV33" s="28"/>
      <c r="ARW33" s="28"/>
      <c r="ARX33" s="28"/>
      <c r="ARY33" s="28"/>
      <c r="ARZ33" s="28"/>
      <c r="ASA33" s="28"/>
      <c r="ASB33" s="28"/>
      <c r="ASC33" s="28"/>
      <c r="ASD33" s="28"/>
      <c r="ASE33" s="28"/>
      <c r="ASF33" s="28"/>
      <c r="ASG33" s="28"/>
      <c r="ASH33" s="28"/>
      <c r="ASI33" s="28"/>
      <c r="ASJ33" s="28"/>
      <c r="ASK33" s="28"/>
      <c r="ASL33" s="28"/>
      <c r="ASM33" s="28"/>
      <c r="ASN33" s="28"/>
      <c r="ASO33" s="28"/>
      <c r="ASP33" s="28"/>
      <c r="ASQ33" s="28"/>
      <c r="ASR33" s="28"/>
      <c r="ASS33" s="28"/>
      <c r="AST33" s="28"/>
      <c r="ASU33" s="28"/>
      <c r="ASV33" s="28"/>
      <c r="ASW33" s="28"/>
      <c r="ASX33" s="28"/>
      <c r="ASY33" s="28"/>
      <c r="ASZ33" s="28"/>
      <c r="ATA33" s="28"/>
      <c r="ATB33" s="28"/>
      <c r="ATC33" s="28"/>
      <c r="ATD33" s="28"/>
      <c r="ATE33" s="28"/>
      <c r="ATF33" s="28"/>
      <c r="ATG33" s="28"/>
      <c r="ATH33" s="28"/>
      <c r="ATI33" s="28"/>
      <c r="ATJ33" s="28"/>
      <c r="ATK33" s="28"/>
      <c r="ATL33" s="28"/>
      <c r="ATM33" s="28"/>
      <c r="ATN33" s="28"/>
      <c r="ATO33" s="28"/>
      <c r="ATP33" s="28"/>
      <c r="ATQ33" s="28"/>
      <c r="ATR33" s="28"/>
      <c r="ATS33" s="28"/>
      <c r="ATT33" s="28"/>
      <c r="ATU33" s="28"/>
      <c r="ATV33" s="28"/>
      <c r="ATW33" s="28"/>
      <c r="ATX33" s="28"/>
      <c r="ATY33" s="28"/>
      <c r="ATZ33" s="28"/>
      <c r="AUA33" s="28"/>
      <c r="AUB33" s="28"/>
      <c r="AUC33" s="28"/>
      <c r="AUD33" s="28"/>
      <c r="AUE33" s="28"/>
      <c r="AUF33" s="28"/>
      <c r="AUG33" s="28"/>
      <c r="AUH33" s="28"/>
      <c r="AUI33" s="28"/>
      <c r="AUJ33" s="28"/>
      <c r="AUK33" s="28"/>
      <c r="AUL33" s="28"/>
      <c r="AUM33" s="28"/>
      <c r="AUN33" s="28"/>
      <c r="AUO33" s="28"/>
      <c r="AUP33" s="28"/>
      <c r="AUQ33" s="28"/>
      <c r="AUR33" s="28"/>
      <c r="AUS33" s="28"/>
      <c r="AUT33" s="28"/>
      <c r="AUU33" s="28"/>
      <c r="AUV33" s="28"/>
      <c r="AUW33" s="28"/>
      <c r="AUX33" s="28"/>
      <c r="AUY33" s="28"/>
      <c r="AUZ33" s="28"/>
      <c r="AVA33" s="28"/>
      <c r="AVB33" s="28"/>
      <c r="AVC33" s="28"/>
      <c r="AVD33" s="28"/>
      <c r="AVE33" s="28"/>
      <c r="AVF33" s="28"/>
      <c r="AVG33" s="28"/>
      <c r="AVH33" s="28"/>
      <c r="AVI33" s="28"/>
      <c r="AVJ33" s="28"/>
      <c r="AVK33" s="28"/>
      <c r="AVL33" s="28"/>
      <c r="AVM33" s="28"/>
      <c r="AVN33" s="28"/>
      <c r="AVO33" s="28"/>
      <c r="AVP33" s="28"/>
      <c r="AVQ33" s="28"/>
      <c r="AVR33" s="28"/>
      <c r="AVS33" s="28"/>
      <c r="AVT33" s="28"/>
      <c r="AVU33" s="28"/>
      <c r="AVV33" s="28"/>
      <c r="AVW33" s="28"/>
      <c r="AVX33" s="28"/>
      <c r="AVY33" s="28"/>
      <c r="AVZ33" s="28"/>
      <c r="AWA33" s="28"/>
      <c r="AWB33" s="28"/>
      <c r="AWC33" s="28"/>
      <c r="AWD33" s="28"/>
      <c r="AWE33" s="28"/>
      <c r="AWF33" s="28"/>
      <c r="AWG33" s="28"/>
      <c r="AWH33" s="28"/>
      <c r="AWI33" s="28"/>
      <c r="AWJ33" s="28"/>
      <c r="AWK33" s="28"/>
      <c r="AWL33" s="28"/>
      <c r="AWM33" s="28"/>
      <c r="AWN33" s="28"/>
      <c r="AWO33" s="28"/>
      <c r="AWP33" s="28"/>
      <c r="AWQ33" s="28"/>
      <c r="AWR33" s="28"/>
      <c r="AWS33" s="28"/>
      <c r="AWT33" s="28"/>
      <c r="AWU33" s="28"/>
      <c r="AWV33" s="28"/>
      <c r="AWW33" s="28"/>
      <c r="AWX33" s="28"/>
      <c r="AWY33" s="28"/>
      <c r="AWZ33" s="28"/>
      <c r="AXA33" s="28"/>
      <c r="AXB33" s="28"/>
      <c r="AXC33" s="28"/>
      <c r="AXD33" s="28"/>
      <c r="AXE33" s="28"/>
      <c r="AXF33" s="28"/>
      <c r="AXG33" s="28"/>
      <c r="AXH33" s="28"/>
      <c r="AXI33" s="28"/>
      <c r="AXJ33" s="28"/>
      <c r="AXK33" s="28"/>
      <c r="AXL33" s="28"/>
      <c r="AXM33" s="28"/>
      <c r="AXN33" s="28"/>
      <c r="AXO33" s="28"/>
      <c r="AXP33" s="28"/>
      <c r="AXQ33" s="28"/>
      <c r="AXR33" s="28"/>
      <c r="AXS33" s="28"/>
      <c r="AXT33" s="28"/>
      <c r="AXU33" s="28"/>
      <c r="AXV33" s="28"/>
      <c r="AXW33" s="28"/>
      <c r="AXX33" s="28"/>
      <c r="AXY33" s="28"/>
      <c r="AXZ33" s="28"/>
      <c r="AYA33" s="28"/>
      <c r="AYB33" s="28"/>
      <c r="AYC33" s="28"/>
      <c r="AYD33" s="28"/>
      <c r="AYE33" s="28"/>
      <c r="AYF33" s="28"/>
      <c r="AYG33" s="28"/>
      <c r="AYH33" s="28"/>
      <c r="AYI33" s="28"/>
      <c r="AYJ33" s="28"/>
      <c r="AYK33" s="28"/>
      <c r="AYL33" s="28"/>
      <c r="AYM33" s="28"/>
      <c r="AYN33" s="28"/>
      <c r="AYO33" s="28"/>
      <c r="AYP33" s="28"/>
      <c r="AYQ33" s="28"/>
      <c r="AYR33" s="28"/>
      <c r="AYS33" s="28"/>
      <c r="AYT33" s="28"/>
      <c r="AYU33" s="28"/>
      <c r="AYV33" s="28"/>
      <c r="AYW33" s="28"/>
      <c r="AYX33" s="28"/>
      <c r="AYY33" s="28"/>
      <c r="AYZ33" s="28"/>
      <c r="AZA33" s="28"/>
      <c r="AZB33" s="28"/>
      <c r="AZC33" s="28"/>
      <c r="AZD33" s="28"/>
      <c r="AZE33" s="28"/>
      <c r="AZF33" s="28"/>
      <c r="AZG33" s="28"/>
      <c r="AZH33" s="28"/>
      <c r="AZI33" s="28"/>
      <c r="AZJ33" s="28"/>
      <c r="AZK33" s="28"/>
      <c r="AZL33" s="28"/>
      <c r="AZM33" s="28"/>
      <c r="AZN33" s="28"/>
      <c r="AZO33" s="28"/>
      <c r="AZP33" s="28"/>
      <c r="AZQ33" s="28"/>
      <c r="AZR33" s="28"/>
      <c r="AZS33" s="28"/>
      <c r="AZT33" s="28"/>
      <c r="AZU33" s="28"/>
      <c r="AZV33" s="28"/>
      <c r="AZW33" s="28"/>
      <c r="AZX33" s="28"/>
      <c r="AZY33" s="28"/>
      <c r="AZZ33" s="28"/>
      <c r="BAA33" s="28"/>
      <c r="BAB33" s="28"/>
      <c r="BAC33" s="28"/>
      <c r="BAD33" s="28"/>
      <c r="BAE33" s="28"/>
      <c r="BAF33" s="28"/>
      <c r="BAG33" s="28"/>
      <c r="BAH33" s="28"/>
      <c r="BAI33" s="28"/>
      <c r="BAJ33" s="28"/>
      <c r="BAK33" s="28"/>
      <c r="BAL33" s="28"/>
      <c r="BAM33" s="28"/>
      <c r="BAN33" s="28"/>
      <c r="BAO33" s="28"/>
      <c r="BAP33" s="28"/>
      <c r="BAQ33" s="28"/>
      <c r="BAR33" s="28"/>
      <c r="BAS33" s="28"/>
      <c r="BAT33" s="28"/>
      <c r="BAU33" s="28"/>
      <c r="BAV33" s="28"/>
      <c r="BAW33" s="28"/>
      <c r="BAX33" s="28"/>
      <c r="BAY33" s="28"/>
      <c r="BAZ33" s="28"/>
      <c r="BBA33" s="28"/>
      <c r="BBB33" s="28"/>
      <c r="BBC33" s="28"/>
      <c r="BBD33" s="28"/>
      <c r="BBE33" s="28"/>
      <c r="BBF33" s="28"/>
      <c r="BBG33" s="28"/>
      <c r="BBH33" s="28"/>
      <c r="BBI33" s="28"/>
      <c r="BBJ33" s="28"/>
      <c r="BBK33" s="28"/>
      <c r="BBL33" s="28"/>
      <c r="BBM33" s="28"/>
      <c r="BBN33" s="28"/>
      <c r="BBO33" s="28"/>
      <c r="BBP33" s="28"/>
      <c r="BBQ33" s="28"/>
      <c r="BBR33" s="28"/>
      <c r="BBS33" s="28"/>
      <c r="BBT33" s="28"/>
      <c r="BBU33" s="28"/>
      <c r="BBV33" s="28"/>
      <c r="BBW33" s="28"/>
      <c r="BBX33" s="28"/>
      <c r="BBY33" s="28"/>
      <c r="BBZ33" s="28"/>
      <c r="BCA33" s="28"/>
      <c r="BCB33" s="28"/>
      <c r="BCC33" s="28"/>
      <c r="BCD33" s="28"/>
      <c r="BCE33" s="28"/>
      <c r="BCF33" s="28"/>
      <c r="BCG33" s="28"/>
      <c r="BCH33" s="28"/>
      <c r="BCI33" s="28"/>
      <c r="BCJ33" s="28"/>
      <c r="BCK33" s="28"/>
      <c r="BCL33" s="28"/>
      <c r="BCM33" s="28"/>
      <c r="BCN33" s="28"/>
      <c r="BCO33" s="28"/>
      <c r="BCP33" s="28"/>
      <c r="BCQ33" s="28"/>
      <c r="BCR33" s="28"/>
      <c r="BCS33" s="28"/>
      <c r="BCT33" s="28"/>
      <c r="BCU33" s="28"/>
      <c r="BCV33" s="28"/>
      <c r="BCW33" s="28"/>
      <c r="BCX33" s="28"/>
      <c r="BCY33" s="28"/>
      <c r="BCZ33" s="28"/>
      <c r="BDA33" s="28"/>
      <c r="BDB33" s="28"/>
      <c r="BDC33" s="28"/>
      <c r="BDD33" s="28"/>
      <c r="BDE33" s="28"/>
      <c r="BDF33" s="28"/>
      <c r="BDG33" s="28"/>
      <c r="BDH33" s="28"/>
      <c r="BDI33" s="28"/>
      <c r="BDJ33" s="28"/>
      <c r="BDK33" s="28"/>
      <c r="BDL33" s="28"/>
      <c r="BDM33" s="28"/>
      <c r="BDN33" s="28"/>
      <c r="BDO33" s="28"/>
      <c r="BDP33" s="28"/>
      <c r="BDQ33" s="28"/>
      <c r="BDR33" s="28"/>
      <c r="BDS33" s="28"/>
      <c r="BDT33" s="28"/>
      <c r="BDU33" s="28"/>
      <c r="BDV33" s="28"/>
      <c r="BDW33" s="28"/>
      <c r="BDX33" s="28"/>
      <c r="BDY33" s="28"/>
      <c r="BDZ33" s="28"/>
      <c r="BEA33" s="28"/>
      <c r="BEB33" s="28"/>
      <c r="BEC33" s="28"/>
      <c r="BED33" s="28"/>
      <c r="BEE33" s="28"/>
      <c r="BEF33" s="28"/>
      <c r="BEG33" s="28"/>
      <c r="BEH33" s="28"/>
      <c r="BEI33" s="28"/>
      <c r="BEJ33" s="28"/>
      <c r="BEK33" s="28"/>
      <c r="BEL33" s="28"/>
      <c r="BEM33" s="28"/>
      <c r="BEN33" s="28"/>
      <c r="BEO33" s="28"/>
      <c r="BEP33" s="28"/>
      <c r="BEQ33" s="28"/>
      <c r="BER33" s="28"/>
      <c r="BES33" s="28"/>
      <c r="BET33" s="28"/>
      <c r="BEU33" s="28"/>
      <c r="BEV33" s="28"/>
      <c r="BEW33" s="28"/>
      <c r="BEX33" s="28"/>
      <c r="BEY33" s="28"/>
      <c r="BEZ33" s="28"/>
      <c r="BFA33" s="28"/>
      <c r="BFB33" s="28"/>
      <c r="BFC33" s="28"/>
      <c r="BFD33" s="28"/>
      <c r="BFE33" s="28"/>
      <c r="BFF33" s="28"/>
      <c r="BFG33" s="28"/>
      <c r="BFH33" s="28"/>
      <c r="BFI33" s="28"/>
      <c r="BFJ33" s="28"/>
      <c r="BFK33" s="28"/>
      <c r="BFL33" s="28"/>
      <c r="BFM33" s="28"/>
      <c r="BFN33" s="28"/>
      <c r="BFO33" s="28"/>
      <c r="BFP33" s="28"/>
      <c r="BFQ33" s="28"/>
      <c r="BFR33" s="28"/>
      <c r="BFS33" s="28"/>
      <c r="BFT33" s="28"/>
      <c r="BFU33" s="28"/>
      <c r="BFV33" s="28"/>
      <c r="BFW33" s="28"/>
      <c r="BFX33" s="28"/>
      <c r="BFY33" s="28"/>
      <c r="BFZ33" s="28"/>
      <c r="BGA33" s="28"/>
      <c r="BGB33" s="28"/>
      <c r="BGC33" s="28"/>
      <c r="BGD33" s="28"/>
      <c r="BGE33" s="28"/>
      <c r="BGF33" s="28"/>
      <c r="BGG33" s="28"/>
      <c r="BGH33" s="28"/>
      <c r="BGI33" s="28"/>
      <c r="BGJ33" s="28"/>
      <c r="BGK33" s="28"/>
      <c r="BGL33" s="28"/>
      <c r="BGM33" s="28"/>
      <c r="BGN33" s="28"/>
      <c r="BGO33" s="28"/>
      <c r="BGP33" s="28"/>
      <c r="BGQ33" s="28"/>
      <c r="BGR33" s="28"/>
      <c r="BGS33" s="28"/>
      <c r="BGT33" s="28"/>
      <c r="BGU33" s="28"/>
      <c r="BGV33" s="28"/>
      <c r="BGW33" s="28"/>
      <c r="BGX33" s="28"/>
      <c r="BGY33" s="28"/>
      <c r="BGZ33" s="28"/>
      <c r="BHA33" s="28"/>
      <c r="BHB33" s="28"/>
      <c r="BHC33" s="28"/>
      <c r="BHD33" s="28"/>
      <c r="BHE33" s="28"/>
      <c r="BHF33" s="28"/>
      <c r="BHG33" s="28"/>
      <c r="BHH33" s="28"/>
      <c r="BHI33" s="28"/>
      <c r="BHJ33" s="28"/>
      <c r="BHK33" s="28"/>
      <c r="BHL33" s="28"/>
      <c r="BHM33" s="28"/>
      <c r="BHN33" s="28"/>
      <c r="BHO33" s="28"/>
      <c r="BHP33" s="28"/>
      <c r="BHQ33" s="28"/>
      <c r="BHR33" s="28"/>
      <c r="BHS33" s="28"/>
      <c r="BHT33" s="28"/>
      <c r="BHU33" s="28"/>
      <c r="BHV33" s="28"/>
      <c r="BHW33" s="28"/>
      <c r="BHX33" s="28"/>
      <c r="BHY33" s="28"/>
      <c r="BHZ33" s="28"/>
      <c r="BIA33" s="28"/>
      <c r="BIB33" s="28"/>
      <c r="BIC33" s="28"/>
      <c r="BID33" s="28"/>
      <c r="BIE33" s="28"/>
      <c r="BIF33" s="28"/>
      <c r="BIG33" s="28"/>
      <c r="BIH33" s="28"/>
      <c r="BII33" s="28"/>
      <c r="BIJ33" s="28"/>
      <c r="BIK33" s="28"/>
      <c r="BIL33" s="28"/>
      <c r="BIM33" s="28"/>
      <c r="BIN33" s="28"/>
      <c r="BIO33" s="28"/>
      <c r="BIP33" s="28"/>
      <c r="BIQ33" s="28"/>
      <c r="BIR33" s="28"/>
      <c r="BIS33" s="28"/>
      <c r="BIT33" s="28"/>
      <c r="BIU33" s="28"/>
      <c r="BIV33" s="28"/>
      <c r="BIW33" s="28"/>
      <c r="BIX33" s="28"/>
      <c r="BIY33" s="28"/>
      <c r="BIZ33" s="28"/>
      <c r="BJA33" s="28"/>
      <c r="BJB33" s="28"/>
      <c r="BJC33" s="28"/>
      <c r="BJD33" s="28"/>
      <c r="BJE33" s="28"/>
      <c r="BJF33" s="28"/>
      <c r="BJG33" s="28"/>
      <c r="BJH33" s="28"/>
      <c r="BJI33" s="28"/>
      <c r="BJJ33" s="28"/>
      <c r="BJK33" s="28"/>
      <c r="BJL33" s="28"/>
      <c r="BJM33" s="28"/>
      <c r="BJN33" s="28"/>
      <c r="BJO33" s="28"/>
      <c r="BJP33" s="28"/>
      <c r="BJQ33" s="28"/>
      <c r="BJR33" s="28"/>
      <c r="BJS33" s="28"/>
      <c r="BJT33" s="28"/>
      <c r="BJU33" s="28"/>
      <c r="BJV33" s="28"/>
      <c r="BJW33" s="28"/>
      <c r="BJX33" s="28"/>
      <c r="BJY33" s="28"/>
      <c r="BJZ33" s="28"/>
      <c r="BKA33" s="28"/>
      <c r="BKB33" s="28"/>
      <c r="BKC33" s="28"/>
      <c r="BKD33" s="28"/>
      <c r="BKE33" s="28"/>
      <c r="BKF33" s="28"/>
      <c r="BKG33" s="28"/>
      <c r="BKH33" s="28"/>
      <c r="BKI33" s="28"/>
      <c r="BKJ33" s="28"/>
      <c r="BKK33" s="28"/>
      <c r="BKL33" s="28"/>
      <c r="BKM33" s="28"/>
      <c r="BKN33" s="28"/>
      <c r="BKO33" s="28"/>
      <c r="BKP33" s="28"/>
      <c r="BKQ33" s="28"/>
      <c r="BKR33" s="28"/>
      <c r="BKS33" s="28"/>
      <c r="BKT33" s="28"/>
      <c r="BKU33" s="28"/>
      <c r="BKV33" s="28"/>
      <c r="BKW33" s="28"/>
      <c r="BKX33" s="28"/>
      <c r="BKY33" s="28"/>
      <c r="BKZ33" s="28"/>
      <c r="BLA33" s="28"/>
      <c r="BLB33" s="28"/>
      <c r="BLC33" s="28"/>
      <c r="BLD33" s="28"/>
      <c r="BLE33" s="28"/>
      <c r="BLF33" s="28"/>
      <c r="BLG33" s="28"/>
      <c r="BLH33" s="28"/>
      <c r="BLI33" s="28"/>
      <c r="BLJ33" s="28"/>
      <c r="BLK33" s="28"/>
      <c r="BLL33" s="28"/>
      <c r="BLM33" s="28"/>
      <c r="BLN33" s="28"/>
      <c r="BLO33" s="28"/>
      <c r="BLP33" s="28"/>
      <c r="BLQ33" s="28"/>
      <c r="BLR33" s="28"/>
      <c r="BLS33" s="28"/>
      <c r="BLT33" s="28"/>
      <c r="BLU33" s="28"/>
      <c r="BLV33" s="28"/>
      <c r="BLW33" s="28"/>
      <c r="BLX33" s="28"/>
      <c r="BLY33" s="28"/>
      <c r="BLZ33" s="28"/>
      <c r="BMA33" s="28"/>
      <c r="BMB33" s="28"/>
      <c r="BMC33" s="28"/>
      <c r="BMD33" s="28"/>
      <c r="BME33" s="28"/>
      <c r="BMF33" s="28"/>
      <c r="BMG33" s="28"/>
      <c r="BMH33" s="28"/>
      <c r="BMI33" s="28"/>
      <c r="BMJ33" s="28"/>
      <c r="BMK33" s="28"/>
      <c r="BML33" s="28"/>
      <c r="BMM33" s="28"/>
      <c r="BMN33" s="28"/>
      <c r="BMO33" s="28"/>
      <c r="BMP33" s="28"/>
      <c r="BMQ33" s="28"/>
      <c r="BMR33" s="28"/>
      <c r="BMS33" s="28"/>
      <c r="BMT33" s="28"/>
      <c r="BMU33" s="28"/>
      <c r="BMV33" s="28"/>
      <c r="BMW33" s="28"/>
      <c r="BMX33" s="28"/>
      <c r="BMY33" s="28"/>
      <c r="BMZ33" s="28"/>
      <c r="BNA33" s="28"/>
      <c r="BNB33" s="28"/>
      <c r="BNC33" s="28"/>
      <c r="BND33" s="28"/>
      <c r="BNE33" s="28"/>
      <c r="BNF33" s="28"/>
      <c r="BNG33" s="28"/>
      <c r="BNH33" s="28"/>
      <c r="BNI33" s="28"/>
      <c r="BNJ33" s="28"/>
      <c r="BNK33" s="28"/>
      <c r="BNL33" s="28"/>
      <c r="BNM33" s="28"/>
      <c r="BNN33" s="28"/>
      <c r="BNO33" s="28"/>
      <c r="BNP33" s="28"/>
      <c r="BNQ33" s="28"/>
      <c r="BNR33" s="28"/>
      <c r="BNS33" s="28"/>
      <c r="BNT33" s="28"/>
      <c r="BNU33" s="28"/>
      <c r="BNV33" s="28"/>
      <c r="BNW33" s="28"/>
      <c r="BNX33" s="28"/>
      <c r="BNY33" s="28"/>
      <c r="BNZ33" s="28"/>
      <c r="BOA33" s="28"/>
      <c r="BOB33" s="28"/>
      <c r="BOC33" s="28"/>
      <c r="BOD33" s="28"/>
      <c r="BOE33" s="28"/>
      <c r="BOF33" s="28"/>
      <c r="BOG33" s="28"/>
      <c r="BOH33" s="28"/>
      <c r="BOI33" s="28"/>
      <c r="BOJ33" s="28"/>
      <c r="BOK33" s="28"/>
      <c r="BOL33" s="28"/>
      <c r="BOM33" s="28"/>
      <c r="BON33" s="28"/>
      <c r="BOO33" s="28"/>
      <c r="BOP33" s="28"/>
      <c r="BOQ33" s="28"/>
      <c r="BOR33" s="28"/>
      <c r="BOS33" s="28"/>
      <c r="BOT33" s="28"/>
      <c r="BOU33" s="28"/>
      <c r="BOV33" s="28"/>
      <c r="BOW33" s="28"/>
      <c r="BOX33" s="28"/>
      <c r="BOY33" s="28"/>
      <c r="BOZ33" s="28"/>
      <c r="BPA33" s="28"/>
      <c r="BPB33" s="28"/>
      <c r="BPC33" s="28"/>
      <c r="BPD33" s="28"/>
      <c r="BPE33" s="28"/>
      <c r="BPF33" s="28"/>
      <c r="BPG33" s="28"/>
      <c r="BPH33" s="28"/>
      <c r="BPI33" s="28"/>
      <c r="BPJ33" s="28"/>
      <c r="BPK33" s="28"/>
      <c r="BPL33" s="28"/>
      <c r="BPM33" s="28"/>
      <c r="BPN33" s="28"/>
      <c r="BPO33" s="28"/>
      <c r="BPP33" s="28"/>
      <c r="BPQ33" s="28"/>
      <c r="BPR33" s="28"/>
      <c r="BPS33" s="28"/>
      <c r="BPT33" s="28"/>
      <c r="BPU33" s="28"/>
      <c r="BPV33" s="28"/>
      <c r="BPW33" s="28"/>
      <c r="BPX33" s="28"/>
      <c r="BPY33" s="28"/>
      <c r="BPZ33" s="28"/>
      <c r="BQA33" s="28"/>
      <c r="BQB33" s="28"/>
      <c r="BQC33" s="28"/>
      <c r="BQD33" s="28"/>
      <c r="BQE33" s="28"/>
      <c r="BQF33" s="28"/>
      <c r="BQG33" s="28"/>
      <c r="BQH33" s="28"/>
      <c r="BQI33" s="28"/>
      <c r="BQJ33" s="28"/>
      <c r="BQK33" s="28"/>
      <c r="BQL33" s="28"/>
      <c r="BQM33" s="28"/>
      <c r="BQN33" s="28"/>
      <c r="BQO33" s="28"/>
      <c r="BQP33" s="28"/>
      <c r="BQQ33" s="28"/>
      <c r="BQR33" s="28"/>
      <c r="BQS33" s="28"/>
      <c r="BQT33" s="28"/>
      <c r="BQU33" s="28"/>
      <c r="BQV33" s="28"/>
      <c r="BQW33" s="28"/>
      <c r="BQX33" s="28"/>
      <c r="BQY33" s="28"/>
      <c r="BQZ33" s="28"/>
      <c r="BRA33" s="28"/>
      <c r="BRB33" s="28"/>
      <c r="BRC33" s="28"/>
      <c r="BRD33" s="28"/>
      <c r="BRE33" s="28"/>
      <c r="BRF33" s="28"/>
      <c r="BRG33" s="28"/>
      <c r="BRH33" s="28"/>
      <c r="BRI33" s="28"/>
      <c r="BRJ33" s="28"/>
      <c r="BRK33" s="28"/>
      <c r="BRL33" s="28"/>
      <c r="BRM33" s="28"/>
      <c r="BRN33" s="28"/>
      <c r="BRO33" s="28"/>
      <c r="BRP33" s="28"/>
      <c r="BRQ33" s="28"/>
      <c r="BRR33" s="28"/>
      <c r="BRS33" s="28"/>
      <c r="BRT33" s="28"/>
      <c r="BRU33" s="28"/>
      <c r="BRV33" s="28"/>
      <c r="BRW33" s="28"/>
      <c r="BRX33" s="28"/>
      <c r="BRY33" s="28"/>
      <c r="BRZ33" s="28"/>
      <c r="BSA33" s="28"/>
      <c r="BSB33" s="28"/>
      <c r="BSC33" s="28"/>
      <c r="BSD33" s="28"/>
      <c r="BSE33" s="28"/>
      <c r="BSF33" s="28"/>
      <c r="BSG33" s="28"/>
      <c r="BSH33" s="28"/>
      <c r="BSI33" s="28"/>
      <c r="BSJ33" s="28"/>
      <c r="BSK33" s="28"/>
      <c r="BSL33" s="28"/>
      <c r="BSM33" s="28"/>
      <c r="BSN33" s="28"/>
      <c r="BSO33" s="28"/>
      <c r="BSP33" s="28"/>
      <c r="BSQ33" s="28"/>
      <c r="BSR33" s="28"/>
      <c r="BSS33" s="28"/>
      <c r="BST33" s="28"/>
      <c r="BSU33" s="28"/>
      <c r="BSV33" s="28"/>
      <c r="BSW33" s="28"/>
      <c r="BSX33" s="28"/>
      <c r="BSY33" s="28"/>
      <c r="BSZ33" s="28"/>
      <c r="BTA33" s="28"/>
      <c r="BTB33" s="28"/>
      <c r="BTC33" s="28"/>
      <c r="BTD33" s="28"/>
      <c r="BTE33" s="28"/>
      <c r="BTF33" s="28"/>
      <c r="BTG33" s="28"/>
      <c r="BTH33" s="28"/>
      <c r="BTI33" s="28"/>
      <c r="BTJ33" s="28"/>
      <c r="BTK33" s="28"/>
      <c r="BTL33" s="28"/>
      <c r="BTM33" s="28"/>
      <c r="BTN33" s="28"/>
      <c r="BTO33" s="28"/>
      <c r="BTP33" s="28"/>
      <c r="BTQ33" s="28"/>
      <c r="BTR33" s="28"/>
      <c r="BTS33" s="28"/>
      <c r="BTT33" s="28"/>
      <c r="BTU33" s="28"/>
      <c r="BTV33" s="28"/>
      <c r="BTW33" s="28"/>
      <c r="BTX33" s="28"/>
      <c r="BTY33" s="28"/>
      <c r="BTZ33" s="28"/>
      <c r="BUA33" s="28"/>
      <c r="BUB33" s="28"/>
      <c r="BUC33" s="28"/>
      <c r="BUD33" s="28"/>
      <c r="BUE33" s="28"/>
      <c r="BUF33" s="28"/>
      <c r="BUG33" s="28"/>
      <c r="BUH33" s="28"/>
      <c r="BUI33" s="28"/>
      <c r="BUJ33" s="28"/>
      <c r="BUK33" s="28"/>
      <c r="BUL33" s="28"/>
      <c r="BUM33" s="28"/>
      <c r="BUN33" s="28"/>
      <c r="BUO33" s="28"/>
      <c r="BUP33" s="28"/>
      <c r="BUQ33" s="28"/>
      <c r="BUR33" s="28"/>
      <c r="BUS33" s="28"/>
      <c r="BUT33" s="28"/>
      <c r="BUU33" s="28"/>
      <c r="BUV33" s="28"/>
      <c r="BUW33" s="28"/>
      <c r="BUX33" s="28"/>
      <c r="BUY33" s="28"/>
      <c r="BUZ33" s="28"/>
      <c r="BVA33" s="28"/>
      <c r="BVB33" s="28"/>
      <c r="BVC33" s="28"/>
      <c r="BVD33" s="28"/>
      <c r="BVE33" s="28"/>
      <c r="BVF33" s="28"/>
      <c r="BVG33" s="28"/>
      <c r="BVH33" s="28"/>
      <c r="BVI33" s="28"/>
      <c r="BVJ33" s="28"/>
      <c r="BVK33" s="28"/>
      <c r="BVL33" s="28"/>
      <c r="BVM33" s="28"/>
      <c r="BVN33" s="28"/>
      <c r="BVO33" s="28"/>
      <c r="BVP33" s="28"/>
      <c r="BVQ33" s="28"/>
      <c r="BVR33" s="28"/>
      <c r="BVS33" s="28"/>
      <c r="BVT33" s="28"/>
      <c r="BVU33" s="28"/>
      <c r="BVV33" s="28"/>
      <c r="BVW33" s="28"/>
      <c r="BVX33" s="28"/>
      <c r="BVY33" s="28"/>
      <c r="BVZ33" s="28"/>
      <c r="BWA33" s="28"/>
      <c r="BWB33" s="28"/>
      <c r="BWC33" s="28"/>
      <c r="BWD33" s="28"/>
      <c r="BWE33" s="28"/>
      <c r="BWF33" s="28"/>
      <c r="BWG33" s="28"/>
      <c r="BWH33" s="28"/>
      <c r="BWI33" s="28"/>
      <c r="BWJ33" s="28"/>
      <c r="BWK33" s="28"/>
      <c r="BWL33" s="28"/>
      <c r="BWM33" s="28"/>
      <c r="BWN33" s="28"/>
      <c r="BWO33" s="28"/>
      <c r="BWP33" s="28"/>
      <c r="BWQ33" s="28"/>
      <c r="BWR33" s="28"/>
      <c r="BWS33" s="28"/>
      <c r="BWT33" s="28"/>
      <c r="BWU33" s="28"/>
      <c r="BWV33" s="28"/>
      <c r="BWW33" s="28"/>
      <c r="BWX33" s="28"/>
      <c r="BWY33" s="28"/>
      <c r="BWZ33" s="28"/>
      <c r="BXA33" s="28"/>
      <c r="BXB33" s="28"/>
      <c r="BXC33" s="28"/>
      <c r="BXD33" s="28"/>
      <c r="BXE33" s="28"/>
      <c r="BXF33" s="28"/>
      <c r="BXG33" s="28"/>
      <c r="BXH33" s="28"/>
      <c r="BXI33" s="28"/>
      <c r="BXJ33" s="28"/>
      <c r="BXK33" s="28"/>
      <c r="BXL33" s="28"/>
      <c r="BXM33" s="28"/>
      <c r="BXN33" s="28"/>
      <c r="BXO33" s="28"/>
      <c r="BXP33" s="28"/>
      <c r="BXQ33" s="28"/>
      <c r="BXR33" s="28"/>
      <c r="BXS33" s="28"/>
      <c r="BXT33" s="28"/>
      <c r="BXU33" s="28"/>
      <c r="BXV33" s="28"/>
      <c r="BXW33" s="28"/>
      <c r="BXX33" s="28"/>
      <c r="BXY33" s="28"/>
      <c r="BXZ33" s="28"/>
      <c r="BYA33" s="28"/>
      <c r="BYB33" s="28"/>
      <c r="BYC33" s="28"/>
      <c r="BYD33" s="28"/>
      <c r="BYE33" s="28"/>
      <c r="BYF33" s="28"/>
      <c r="BYG33" s="28"/>
      <c r="BYH33" s="28"/>
      <c r="BYI33" s="28"/>
      <c r="BYJ33" s="28"/>
      <c r="BYK33" s="28"/>
      <c r="BYL33" s="28"/>
      <c r="BYM33" s="28"/>
      <c r="BYN33" s="28"/>
      <c r="BYO33" s="28"/>
      <c r="BYP33" s="28"/>
      <c r="BYQ33" s="28"/>
      <c r="BYR33" s="28"/>
      <c r="BYS33" s="28"/>
      <c r="BYT33" s="28"/>
      <c r="BYU33" s="28"/>
      <c r="BYV33" s="28"/>
      <c r="BYW33" s="28"/>
      <c r="BYX33" s="28"/>
      <c r="BYY33" s="28"/>
      <c r="BYZ33" s="28"/>
      <c r="BZA33" s="28"/>
      <c r="BZB33" s="28"/>
      <c r="BZC33" s="28"/>
      <c r="BZD33" s="28"/>
      <c r="BZE33" s="28"/>
      <c r="BZF33" s="28"/>
      <c r="BZG33" s="28"/>
      <c r="BZH33" s="28"/>
      <c r="BZI33" s="28"/>
      <c r="BZJ33" s="28"/>
      <c r="BZK33" s="28"/>
      <c r="BZL33" s="28"/>
      <c r="BZM33" s="28"/>
      <c r="BZN33" s="28"/>
      <c r="BZO33" s="28"/>
      <c r="BZP33" s="28"/>
      <c r="BZQ33" s="28"/>
      <c r="BZR33" s="28"/>
      <c r="BZS33" s="28"/>
      <c r="BZT33" s="28"/>
      <c r="BZU33" s="28"/>
      <c r="BZV33" s="28"/>
      <c r="BZW33" s="28"/>
      <c r="BZX33" s="28"/>
      <c r="BZY33" s="28"/>
      <c r="BZZ33" s="28"/>
      <c r="CAA33" s="28"/>
      <c r="CAB33" s="28"/>
      <c r="CAC33" s="28"/>
      <c r="CAD33" s="28"/>
      <c r="CAE33" s="28"/>
      <c r="CAF33" s="28"/>
      <c r="CAG33" s="28"/>
      <c r="CAH33" s="28"/>
      <c r="CAI33" s="28"/>
      <c r="CAJ33" s="28"/>
      <c r="CAK33" s="28"/>
      <c r="CAL33" s="28"/>
      <c r="CAM33" s="28"/>
      <c r="CAN33" s="28"/>
      <c r="CAO33" s="28"/>
      <c r="CAP33" s="28"/>
      <c r="CAQ33" s="28"/>
      <c r="CAR33" s="28"/>
      <c r="CAS33" s="28"/>
      <c r="CAT33" s="28"/>
      <c r="CAU33" s="28"/>
      <c r="CAV33" s="28"/>
      <c r="CAW33" s="28"/>
      <c r="CAX33" s="28"/>
      <c r="CAY33" s="28"/>
      <c r="CAZ33" s="28"/>
      <c r="CBA33" s="28"/>
      <c r="CBB33" s="28"/>
      <c r="CBC33" s="28"/>
      <c r="CBD33" s="28"/>
      <c r="CBE33" s="28"/>
      <c r="CBF33" s="28"/>
      <c r="CBG33" s="28"/>
      <c r="CBH33" s="28"/>
      <c r="CBI33" s="28"/>
      <c r="CBJ33" s="28"/>
      <c r="CBK33" s="28"/>
      <c r="CBL33" s="28"/>
      <c r="CBM33" s="28"/>
      <c r="CBN33" s="28"/>
      <c r="CBO33" s="28"/>
      <c r="CBP33" s="28"/>
      <c r="CBQ33" s="28"/>
      <c r="CBR33" s="28"/>
      <c r="CBS33" s="28"/>
      <c r="CBT33" s="28"/>
      <c r="CBU33" s="28"/>
      <c r="CBV33" s="28"/>
      <c r="CBW33" s="28"/>
      <c r="CBX33" s="28"/>
      <c r="CBY33" s="28"/>
      <c r="CBZ33" s="28"/>
      <c r="CCA33" s="28"/>
      <c r="CCB33" s="28"/>
      <c r="CCC33" s="28"/>
      <c r="CCD33" s="28"/>
      <c r="CCE33" s="28"/>
      <c r="CCF33" s="28"/>
      <c r="CCG33" s="28"/>
      <c r="CCH33" s="28"/>
      <c r="CCI33" s="28"/>
      <c r="CCJ33" s="28"/>
      <c r="CCK33" s="28"/>
      <c r="CCL33" s="28"/>
      <c r="CCM33" s="28"/>
      <c r="CCN33" s="28"/>
      <c r="CCO33" s="28"/>
      <c r="CCP33" s="28"/>
      <c r="CCQ33" s="28"/>
      <c r="CCR33" s="28"/>
      <c r="CCS33" s="28"/>
      <c r="CCT33" s="28"/>
      <c r="CCU33" s="28"/>
      <c r="CCV33" s="28"/>
      <c r="CCW33" s="28"/>
      <c r="CCX33" s="28"/>
      <c r="CCY33" s="28"/>
      <c r="CCZ33" s="28"/>
      <c r="CDA33" s="28"/>
      <c r="CDB33" s="28"/>
      <c r="CDC33" s="28"/>
      <c r="CDD33" s="28"/>
      <c r="CDE33" s="28"/>
      <c r="CDF33" s="28"/>
      <c r="CDG33" s="28"/>
      <c r="CDH33" s="28"/>
      <c r="CDI33" s="28"/>
      <c r="CDJ33" s="28"/>
      <c r="CDK33" s="28"/>
      <c r="CDL33" s="28"/>
      <c r="CDM33" s="28"/>
      <c r="CDN33" s="28"/>
      <c r="CDO33" s="28"/>
      <c r="CDP33" s="28"/>
      <c r="CDQ33" s="28"/>
      <c r="CDR33" s="28"/>
      <c r="CDS33" s="28"/>
      <c r="CDT33" s="28"/>
      <c r="CDU33" s="28"/>
      <c r="CDV33" s="28"/>
      <c r="CDW33" s="28"/>
      <c r="CDX33" s="28"/>
      <c r="CDY33" s="28"/>
      <c r="CDZ33" s="28"/>
      <c r="CEA33" s="28"/>
      <c r="CEB33" s="28"/>
      <c r="CEC33" s="28"/>
      <c r="CED33" s="28"/>
      <c r="CEE33" s="28"/>
      <c r="CEF33" s="28"/>
      <c r="CEG33" s="28"/>
      <c r="CEH33" s="28"/>
      <c r="CEI33" s="28"/>
      <c r="CEJ33" s="28"/>
      <c r="CEK33" s="28"/>
      <c r="CEL33" s="28"/>
      <c r="CEM33" s="28"/>
      <c r="CEN33" s="28"/>
      <c r="CEO33" s="28"/>
      <c r="CEP33" s="28"/>
      <c r="CEQ33" s="28"/>
      <c r="CER33" s="28"/>
      <c r="CES33" s="28"/>
      <c r="CET33" s="28"/>
      <c r="CEU33" s="28"/>
      <c r="CEV33" s="28"/>
      <c r="CEW33" s="28"/>
      <c r="CEX33" s="28"/>
      <c r="CEY33" s="28"/>
      <c r="CEZ33" s="28"/>
      <c r="CFA33" s="28"/>
      <c r="CFB33" s="28"/>
      <c r="CFC33" s="28"/>
      <c r="CFD33" s="28"/>
      <c r="CFE33" s="28"/>
      <c r="CFF33" s="28"/>
      <c r="CFG33" s="28"/>
      <c r="CFH33" s="28"/>
      <c r="CFI33" s="28"/>
      <c r="CFJ33" s="28"/>
      <c r="CFK33" s="28"/>
      <c r="CFL33" s="28"/>
      <c r="CFM33" s="28"/>
      <c r="CFN33" s="28"/>
      <c r="CFO33" s="28"/>
      <c r="CFP33" s="28"/>
      <c r="CFQ33" s="28"/>
      <c r="CFR33" s="28"/>
      <c r="CFS33" s="28"/>
      <c r="CFT33" s="28"/>
      <c r="CFU33" s="28"/>
      <c r="CFV33" s="28"/>
      <c r="CFW33" s="28"/>
      <c r="CFX33" s="28"/>
      <c r="CFY33" s="28"/>
      <c r="CFZ33" s="28"/>
      <c r="CGA33" s="28"/>
      <c r="CGB33" s="28"/>
      <c r="CGC33" s="28"/>
      <c r="CGD33" s="28"/>
      <c r="CGE33" s="28"/>
      <c r="CGF33" s="28"/>
      <c r="CGG33" s="28"/>
      <c r="CGH33" s="28"/>
      <c r="CGI33" s="28"/>
      <c r="CGJ33" s="28"/>
      <c r="CGK33" s="28"/>
      <c r="CGL33" s="28"/>
      <c r="CGM33" s="28"/>
      <c r="CGN33" s="28"/>
      <c r="CGO33" s="28"/>
      <c r="CGP33" s="28"/>
      <c r="CGQ33" s="28"/>
      <c r="CGR33" s="28"/>
      <c r="CGS33" s="28"/>
      <c r="CGT33" s="28"/>
      <c r="CGU33" s="28"/>
      <c r="CGV33" s="28"/>
      <c r="CGW33" s="28"/>
      <c r="CGX33" s="28"/>
      <c r="CGY33" s="28"/>
      <c r="CGZ33" s="28"/>
      <c r="CHA33" s="28"/>
      <c r="CHB33" s="28"/>
      <c r="CHC33" s="28"/>
      <c r="CHD33" s="28"/>
      <c r="CHE33" s="28"/>
      <c r="CHF33" s="28"/>
      <c r="CHG33" s="28"/>
      <c r="CHH33" s="28"/>
      <c r="CHI33" s="28"/>
      <c r="CHJ33" s="28"/>
      <c r="CHK33" s="28"/>
      <c r="CHL33" s="28"/>
      <c r="CHM33" s="28"/>
      <c r="CHN33" s="28"/>
      <c r="CHO33" s="28"/>
      <c r="CHP33" s="28"/>
      <c r="CHQ33" s="28"/>
      <c r="CHR33" s="28"/>
      <c r="CHS33" s="28"/>
      <c r="CHT33" s="28"/>
      <c r="CHU33" s="28"/>
      <c r="CHV33" s="28"/>
      <c r="CHW33" s="28"/>
      <c r="CHX33" s="28"/>
      <c r="CHY33" s="28"/>
      <c r="CHZ33" s="28"/>
      <c r="CIA33" s="28"/>
      <c r="CIB33" s="28"/>
      <c r="CIC33" s="28"/>
      <c r="CID33" s="28"/>
      <c r="CIE33" s="28"/>
      <c r="CIF33" s="28"/>
      <c r="CIG33" s="28"/>
      <c r="CIH33" s="28"/>
      <c r="CII33" s="28"/>
      <c r="CIJ33" s="28"/>
      <c r="CIK33" s="28"/>
      <c r="CIL33" s="28"/>
      <c r="CIM33" s="28"/>
      <c r="CIN33" s="28"/>
      <c r="CIO33" s="28"/>
      <c r="CIP33" s="28"/>
      <c r="CIQ33" s="28"/>
      <c r="CIR33" s="28"/>
      <c r="CIS33" s="28"/>
      <c r="CIT33" s="28"/>
      <c r="CIU33" s="28"/>
      <c r="CIV33" s="28"/>
      <c r="CIW33" s="28"/>
      <c r="CIX33" s="28"/>
      <c r="CIY33" s="28"/>
      <c r="CIZ33" s="28"/>
      <c r="CJA33" s="28"/>
      <c r="CJB33" s="28"/>
      <c r="CJC33" s="28"/>
      <c r="CJD33" s="28"/>
      <c r="CJE33" s="28"/>
      <c r="CJF33" s="28"/>
      <c r="CJG33" s="28"/>
      <c r="CJH33" s="28"/>
      <c r="CJI33" s="28"/>
      <c r="CJJ33" s="28"/>
      <c r="CJK33" s="28"/>
      <c r="CJL33" s="28"/>
      <c r="CJM33" s="28"/>
      <c r="CJN33" s="28"/>
      <c r="CJO33" s="28"/>
      <c r="CJP33" s="28"/>
      <c r="CJQ33" s="28"/>
      <c r="CJR33" s="28"/>
      <c r="CJS33" s="28"/>
      <c r="CJT33" s="28"/>
      <c r="CJU33" s="28"/>
      <c r="CJV33" s="28"/>
      <c r="CJW33" s="28"/>
      <c r="CJX33" s="28"/>
      <c r="CJY33" s="28"/>
      <c r="CJZ33" s="28"/>
      <c r="CKA33" s="28"/>
      <c r="CKB33" s="28"/>
      <c r="CKC33" s="28"/>
      <c r="CKD33" s="28"/>
      <c r="CKE33" s="28"/>
      <c r="CKF33" s="28"/>
      <c r="CKG33" s="28"/>
      <c r="CKH33" s="28"/>
      <c r="CKI33" s="28"/>
      <c r="CKJ33" s="28"/>
      <c r="CKK33" s="28"/>
      <c r="CKL33" s="28"/>
      <c r="CKM33" s="28"/>
      <c r="CKN33" s="28"/>
      <c r="CKO33" s="28"/>
      <c r="CKP33" s="28"/>
      <c r="CKQ33" s="28"/>
      <c r="CKR33" s="28"/>
      <c r="CKS33" s="28"/>
      <c r="CKT33" s="28"/>
      <c r="CKU33" s="28"/>
      <c r="CKV33" s="28"/>
      <c r="CKW33" s="28"/>
      <c r="CKX33" s="28"/>
      <c r="CKY33" s="28"/>
      <c r="CKZ33" s="28"/>
      <c r="CLA33" s="28"/>
      <c r="CLB33" s="28"/>
      <c r="CLC33" s="28"/>
      <c r="CLD33" s="28"/>
      <c r="CLE33" s="28"/>
      <c r="CLF33" s="28"/>
      <c r="CLG33" s="28"/>
      <c r="CLH33" s="28"/>
      <c r="CLI33" s="28"/>
      <c r="CLJ33" s="28"/>
      <c r="CLK33" s="28"/>
      <c r="CLL33" s="28"/>
      <c r="CLM33" s="28"/>
      <c r="CLN33" s="28"/>
      <c r="CLO33" s="28"/>
      <c r="CLP33" s="28"/>
      <c r="CLQ33" s="28"/>
      <c r="CLR33" s="28"/>
      <c r="CLS33" s="28"/>
      <c r="CLT33" s="28"/>
      <c r="CLU33" s="28"/>
      <c r="CLV33" s="28"/>
      <c r="CLW33" s="28"/>
      <c r="CLX33" s="28"/>
      <c r="CLY33" s="28"/>
      <c r="CLZ33" s="28"/>
      <c r="CMA33" s="28"/>
      <c r="CMB33" s="28"/>
      <c r="CMC33" s="28"/>
      <c r="CMD33" s="28"/>
      <c r="CME33" s="28"/>
      <c r="CMF33" s="28"/>
      <c r="CMG33" s="28"/>
      <c r="CMH33" s="28"/>
      <c r="CMI33" s="28"/>
      <c r="CMJ33" s="28"/>
      <c r="CMK33" s="28"/>
      <c r="CML33" s="28"/>
      <c r="CMM33" s="28"/>
      <c r="CMN33" s="28"/>
      <c r="CMO33" s="28"/>
      <c r="CMP33" s="28"/>
      <c r="CMQ33" s="28"/>
      <c r="CMR33" s="28"/>
      <c r="CMS33" s="28"/>
      <c r="CMT33" s="28"/>
      <c r="CMU33" s="28"/>
      <c r="CMV33" s="28"/>
      <c r="CMW33" s="28"/>
      <c r="CMX33" s="28"/>
      <c r="CMY33" s="28"/>
      <c r="CMZ33" s="28"/>
      <c r="CNA33" s="28"/>
      <c r="CNB33" s="28"/>
      <c r="CNC33" s="28"/>
      <c r="CND33" s="28"/>
      <c r="CNE33" s="28"/>
      <c r="CNF33" s="28"/>
      <c r="CNG33" s="28"/>
      <c r="CNH33" s="28"/>
      <c r="CNI33" s="28"/>
      <c r="CNJ33" s="28"/>
      <c r="CNK33" s="28"/>
      <c r="CNL33" s="28"/>
      <c r="CNM33" s="28"/>
      <c r="CNN33" s="28"/>
      <c r="CNO33" s="28"/>
      <c r="CNP33" s="28"/>
      <c r="CNQ33" s="28"/>
      <c r="CNR33" s="28"/>
      <c r="CNS33" s="28"/>
      <c r="CNT33" s="28"/>
      <c r="CNU33" s="28"/>
      <c r="CNV33" s="28"/>
      <c r="CNW33" s="28"/>
      <c r="CNX33" s="28"/>
      <c r="CNY33" s="28"/>
      <c r="CNZ33" s="28"/>
      <c r="COA33" s="28"/>
      <c r="COB33" s="28"/>
      <c r="COC33" s="28"/>
      <c r="COD33" s="28"/>
      <c r="COE33" s="28"/>
      <c r="COF33" s="28"/>
      <c r="COG33" s="28"/>
      <c r="COH33" s="28"/>
      <c r="COI33" s="28"/>
      <c r="COJ33" s="28"/>
      <c r="COK33" s="28"/>
      <c r="COL33" s="28"/>
      <c r="COM33" s="28"/>
      <c r="CON33" s="28"/>
      <c r="COO33" s="28"/>
      <c r="COP33" s="28"/>
      <c r="COQ33" s="28"/>
      <c r="COR33" s="28"/>
      <c r="COS33" s="28"/>
      <c r="COT33" s="28"/>
      <c r="COU33" s="28"/>
      <c r="COV33" s="28"/>
      <c r="COW33" s="28"/>
      <c r="COX33" s="28"/>
      <c r="COY33" s="28"/>
      <c r="COZ33" s="28"/>
      <c r="CPA33" s="28"/>
      <c r="CPB33" s="28"/>
      <c r="CPC33" s="28"/>
      <c r="CPD33" s="28"/>
      <c r="CPE33" s="28"/>
      <c r="CPF33" s="28"/>
      <c r="CPG33" s="28"/>
      <c r="CPH33" s="28"/>
      <c r="CPI33" s="28"/>
      <c r="CPJ33" s="28"/>
      <c r="CPK33" s="28"/>
      <c r="CPL33" s="28"/>
      <c r="CPM33" s="28"/>
      <c r="CPN33" s="28"/>
      <c r="CPO33" s="28"/>
      <c r="CPP33" s="28"/>
      <c r="CPQ33" s="28"/>
      <c r="CPR33" s="28"/>
      <c r="CPS33" s="28"/>
      <c r="CPT33" s="28"/>
      <c r="CPU33" s="28"/>
      <c r="CPV33" s="28"/>
      <c r="CPW33" s="28"/>
      <c r="CPX33" s="28"/>
      <c r="CPY33" s="28"/>
      <c r="CPZ33" s="28"/>
      <c r="CQA33" s="28"/>
      <c r="CQB33" s="28"/>
      <c r="CQC33" s="28"/>
      <c r="CQD33" s="28"/>
      <c r="CQE33" s="28"/>
      <c r="CQF33" s="28"/>
      <c r="CQG33" s="28"/>
      <c r="CQH33" s="28"/>
      <c r="CQI33" s="28"/>
      <c r="CQJ33" s="28"/>
      <c r="CQK33" s="28"/>
      <c r="CQL33" s="28"/>
      <c r="CQM33" s="28"/>
      <c r="CQN33" s="28"/>
      <c r="CQO33" s="28"/>
      <c r="CQP33" s="28"/>
      <c r="CQQ33" s="28"/>
      <c r="CQR33" s="28"/>
      <c r="CQS33" s="28"/>
      <c r="CQT33" s="28"/>
      <c r="CQU33" s="28"/>
      <c r="CQV33" s="28"/>
      <c r="CQW33" s="28"/>
      <c r="CQX33" s="28"/>
      <c r="CQY33" s="28"/>
      <c r="CQZ33" s="28"/>
      <c r="CRA33" s="28"/>
      <c r="CRB33" s="28"/>
      <c r="CRC33" s="28"/>
      <c r="CRD33" s="28"/>
      <c r="CRE33" s="28"/>
      <c r="CRF33" s="28"/>
      <c r="CRG33" s="28"/>
      <c r="CRH33" s="28"/>
      <c r="CRI33" s="28"/>
      <c r="CRJ33" s="28"/>
      <c r="CRK33" s="28"/>
      <c r="CRL33" s="28"/>
      <c r="CRM33" s="28"/>
      <c r="CRN33" s="28"/>
      <c r="CRO33" s="28"/>
      <c r="CRP33" s="28"/>
      <c r="CRQ33" s="28"/>
      <c r="CRR33" s="28"/>
      <c r="CRS33" s="28"/>
      <c r="CRT33" s="28"/>
      <c r="CRU33" s="28"/>
      <c r="CRV33" s="28"/>
      <c r="CRW33" s="28"/>
      <c r="CRX33" s="28"/>
      <c r="CRY33" s="28"/>
      <c r="CRZ33" s="28"/>
      <c r="CSA33" s="28"/>
      <c r="CSB33" s="28"/>
      <c r="CSC33" s="28"/>
      <c r="CSD33" s="28"/>
      <c r="CSE33" s="28"/>
      <c r="CSF33" s="28"/>
      <c r="CSG33" s="28"/>
      <c r="CSH33" s="28"/>
      <c r="CSI33" s="28"/>
      <c r="CSJ33" s="28"/>
      <c r="CSK33" s="28"/>
      <c r="CSL33" s="28"/>
      <c r="CSM33" s="28"/>
      <c r="CSN33" s="28"/>
      <c r="CSO33" s="28"/>
      <c r="CSP33" s="28"/>
      <c r="CSQ33" s="28"/>
      <c r="CSR33" s="28"/>
      <c r="CSS33" s="28"/>
      <c r="CST33" s="28"/>
      <c r="CSU33" s="28"/>
      <c r="CSV33" s="28"/>
      <c r="CSW33" s="28"/>
      <c r="CSX33" s="28"/>
      <c r="CSY33" s="28"/>
      <c r="CSZ33" s="28"/>
      <c r="CTA33" s="28"/>
      <c r="CTB33" s="28"/>
      <c r="CTC33" s="28"/>
      <c r="CTD33" s="28"/>
      <c r="CTE33" s="28"/>
      <c r="CTF33" s="28"/>
      <c r="CTG33" s="28"/>
      <c r="CTH33" s="28"/>
      <c r="CTI33" s="28"/>
      <c r="CTJ33" s="28"/>
      <c r="CTK33" s="28"/>
      <c r="CTL33" s="28"/>
      <c r="CTM33" s="28"/>
      <c r="CTN33" s="28"/>
      <c r="CTO33" s="28"/>
      <c r="CTP33" s="28"/>
      <c r="CTQ33" s="28"/>
      <c r="CTR33" s="28"/>
      <c r="CTS33" s="28"/>
      <c r="CTT33" s="28"/>
      <c r="CTU33" s="28"/>
      <c r="CTV33" s="28"/>
      <c r="CTW33" s="28"/>
      <c r="CTX33" s="28"/>
      <c r="CTY33" s="28"/>
      <c r="CTZ33" s="28"/>
      <c r="CUA33" s="28"/>
      <c r="CUB33" s="28"/>
      <c r="CUC33" s="28"/>
      <c r="CUD33" s="28"/>
      <c r="CUE33" s="28"/>
      <c r="CUF33" s="28"/>
      <c r="CUG33" s="28"/>
      <c r="CUH33" s="28"/>
      <c r="CUI33" s="28"/>
      <c r="CUJ33" s="28"/>
      <c r="CUK33" s="28"/>
      <c r="CUL33" s="28"/>
      <c r="CUM33" s="28"/>
      <c r="CUN33" s="28"/>
      <c r="CUO33" s="28"/>
      <c r="CUP33" s="28"/>
      <c r="CUQ33" s="28"/>
      <c r="CUR33" s="28"/>
      <c r="CUS33" s="28"/>
      <c r="CUT33" s="28"/>
      <c r="CUU33" s="28"/>
      <c r="CUV33" s="28"/>
      <c r="CUW33" s="28"/>
      <c r="CUX33" s="28"/>
      <c r="CUY33" s="28"/>
      <c r="CUZ33" s="28"/>
      <c r="CVA33" s="28"/>
      <c r="CVB33" s="28"/>
      <c r="CVC33" s="28"/>
      <c r="CVD33" s="28"/>
      <c r="CVE33" s="28"/>
      <c r="CVF33" s="28"/>
      <c r="CVG33" s="28"/>
      <c r="CVH33" s="28"/>
      <c r="CVI33" s="28"/>
      <c r="CVJ33" s="28"/>
      <c r="CVK33" s="28"/>
      <c r="CVL33" s="28"/>
      <c r="CVM33" s="28"/>
      <c r="CVN33" s="28"/>
      <c r="CVO33" s="28"/>
      <c r="CVP33" s="28"/>
      <c r="CVQ33" s="28"/>
      <c r="CVR33" s="28"/>
      <c r="CVS33" s="28"/>
      <c r="CVT33" s="28"/>
      <c r="CVU33" s="28"/>
      <c r="CVV33" s="28"/>
      <c r="CVW33" s="28"/>
      <c r="CVX33" s="28"/>
      <c r="CVY33" s="28"/>
      <c r="CVZ33" s="28"/>
      <c r="CWA33" s="28"/>
      <c r="CWB33" s="28"/>
      <c r="CWC33" s="28"/>
      <c r="CWD33" s="28"/>
      <c r="CWE33" s="28"/>
      <c r="CWF33" s="28"/>
      <c r="CWG33" s="28"/>
      <c r="CWH33" s="28"/>
      <c r="CWI33" s="28"/>
      <c r="CWJ33" s="28"/>
      <c r="CWK33" s="28"/>
      <c r="CWL33" s="28"/>
      <c r="CWM33" s="28"/>
      <c r="CWN33" s="28"/>
      <c r="CWO33" s="28"/>
      <c r="CWP33" s="28"/>
      <c r="CWQ33" s="28"/>
      <c r="CWR33" s="28"/>
      <c r="CWS33" s="28"/>
      <c r="CWT33" s="28"/>
      <c r="CWU33" s="28"/>
      <c r="CWV33" s="28"/>
      <c r="CWW33" s="28"/>
      <c r="CWX33" s="28"/>
      <c r="CWY33" s="28"/>
      <c r="CWZ33" s="28"/>
      <c r="CXA33" s="28"/>
      <c r="CXB33" s="28"/>
      <c r="CXC33" s="28"/>
      <c r="CXD33" s="28"/>
      <c r="CXE33" s="28"/>
      <c r="CXF33" s="28"/>
      <c r="CXG33" s="28"/>
      <c r="CXH33" s="28"/>
      <c r="CXI33" s="28"/>
      <c r="CXJ33" s="28"/>
      <c r="CXK33" s="28"/>
      <c r="CXL33" s="28"/>
      <c r="CXM33" s="28"/>
      <c r="CXN33" s="28"/>
      <c r="CXO33" s="28"/>
      <c r="CXP33" s="28"/>
      <c r="CXQ33" s="28"/>
      <c r="CXR33" s="28"/>
      <c r="CXS33" s="28"/>
      <c r="CXT33" s="28"/>
      <c r="CXU33" s="28"/>
      <c r="CXV33" s="28"/>
      <c r="CXW33" s="28"/>
      <c r="CXX33" s="28"/>
      <c r="CXY33" s="28"/>
      <c r="CXZ33" s="28"/>
      <c r="CYA33" s="28"/>
      <c r="CYB33" s="28"/>
      <c r="CYC33" s="28"/>
      <c r="CYD33" s="28"/>
      <c r="CYE33" s="28"/>
      <c r="CYF33" s="28"/>
      <c r="CYG33" s="28"/>
      <c r="CYH33" s="28"/>
      <c r="CYI33" s="28"/>
      <c r="CYJ33" s="28"/>
      <c r="CYK33" s="28"/>
      <c r="CYL33" s="28"/>
      <c r="CYM33" s="28"/>
      <c r="CYN33" s="28"/>
      <c r="CYO33" s="28"/>
      <c r="CYP33" s="28"/>
      <c r="CYQ33" s="28"/>
      <c r="CYR33" s="28"/>
      <c r="CYS33" s="28"/>
      <c r="CYT33" s="28"/>
      <c r="CYU33" s="28"/>
      <c r="CYV33" s="28"/>
      <c r="CYW33" s="28"/>
      <c r="CYX33" s="28"/>
      <c r="CYY33" s="28"/>
      <c r="CYZ33" s="28"/>
      <c r="CZA33" s="28"/>
      <c r="CZB33" s="28"/>
      <c r="CZC33" s="28"/>
      <c r="CZD33" s="28"/>
      <c r="CZE33" s="28"/>
      <c r="CZF33" s="28"/>
      <c r="CZG33" s="28"/>
      <c r="CZH33" s="28"/>
      <c r="CZI33" s="28"/>
      <c r="CZJ33" s="28"/>
      <c r="CZK33" s="28"/>
      <c r="CZL33" s="28"/>
      <c r="CZM33" s="28"/>
      <c r="CZN33" s="28"/>
      <c r="CZO33" s="28"/>
      <c r="CZP33" s="28"/>
      <c r="CZQ33" s="28"/>
      <c r="CZR33" s="28"/>
      <c r="CZS33" s="28"/>
      <c r="CZT33" s="28"/>
      <c r="CZU33" s="28"/>
      <c r="CZV33" s="28"/>
      <c r="CZW33" s="28"/>
      <c r="CZX33" s="28"/>
      <c r="CZY33" s="28"/>
      <c r="CZZ33" s="28"/>
      <c r="DAA33" s="28"/>
      <c r="DAB33" s="28"/>
      <c r="DAC33" s="28"/>
      <c r="DAD33" s="28"/>
      <c r="DAE33" s="28"/>
      <c r="DAF33" s="28"/>
      <c r="DAG33" s="28"/>
      <c r="DAH33" s="28"/>
      <c r="DAI33" s="28"/>
      <c r="DAJ33" s="28"/>
      <c r="DAK33" s="28"/>
      <c r="DAL33" s="28"/>
      <c r="DAM33" s="28"/>
      <c r="DAN33" s="28"/>
      <c r="DAO33" s="28"/>
      <c r="DAP33" s="28"/>
      <c r="DAQ33" s="28"/>
      <c r="DAR33" s="28"/>
      <c r="DAS33" s="28"/>
      <c r="DAT33" s="28"/>
      <c r="DAU33" s="28"/>
      <c r="DAV33" s="28"/>
      <c r="DAW33" s="28"/>
      <c r="DAX33" s="28"/>
      <c r="DAY33" s="28"/>
      <c r="DAZ33" s="28"/>
      <c r="DBA33" s="28"/>
      <c r="DBB33" s="28"/>
      <c r="DBC33" s="28"/>
      <c r="DBD33" s="28"/>
      <c r="DBE33" s="28"/>
      <c r="DBF33" s="28"/>
      <c r="DBG33" s="28"/>
      <c r="DBH33" s="28"/>
      <c r="DBI33" s="28"/>
      <c r="DBJ33" s="28"/>
      <c r="DBK33" s="28"/>
      <c r="DBL33" s="28"/>
      <c r="DBM33" s="28"/>
      <c r="DBN33" s="28"/>
      <c r="DBO33" s="28"/>
      <c r="DBP33" s="28"/>
      <c r="DBQ33" s="28"/>
      <c r="DBR33" s="28"/>
      <c r="DBS33" s="28"/>
      <c r="DBT33" s="28"/>
      <c r="DBU33" s="28"/>
      <c r="DBV33" s="28"/>
      <c r="DBW33" s="28"/>
      <c r="DBX33" s="28"/>
      <c r="DBY33" s="28"/>
      <c r="DBZ33" s="28"/>
      <c r="DCA33" s="28"/>
      <c r="DCB33" s="28"/>
      <c r="DCC33" s="28"/>
      <c r="DCD33" s="28"/>
      <c r="DCE33" s="28"/>
      <c r="DCF33" s="28"/>
      <c r="DCG33" s="28"/>
      <c r="DCH33" s="28"/>
      <c r="DCI33" s="28"/>
      <c r="DCJ33" s="28"/>
      <c r="DCK33" s="28"/>
      <c r="DCL33" s="28"/>
      <c r="DCM33" s="28"/>
      <c r="DCN33" s="28"/>
      <c r="DCO33" s="28"/>
      <c r="DCP33" s="28"/>
      <c r="DCQ33" s="28"/>
      <c r="DCR33" s="28"/>
      <c r="DCS33" s="28"/>
      <c r="DCT33" s="28"/>
      <c r="DCU33" s="28"/>
      <c r="DCV33" s="28"/>
      <c r="DCW33" s="28"/>
      <c r="DCX33" s="28"/>
      <c r="DCY33" s="28"/>
      <c r="DCZ33" s="28"/>
      <c r="DDA33" s="28"/>
      <c r="DDB33" s="28"/>
      <c r="DDC33" s="28"/>
      <c r="DDD33" s="28"/>
      <c r="DDE33" s="28"/>
      <c r="DDF33" s="28"/>
      <c r="DDG33" s="28"/>
      <c r="DDH33" s="28"/>
      <c r="DDI33" s="28"/>
      <c r="DDJ33" s="28"/>
      <c r="DDK33" s="28"/>
      <c r="DDL33" s="28"/>
      <c r="DDM33" s="28"/>
      <c r="DDN33" s="28"/>
      <c r="DDO33" s="28"/>
      <c r="DDP33" s="28"/>
      <c r="DDQ33" s="28"/>
      <c r="DDR33" s="28"/>
      <c r="DDS33" s="28"/>
      <c r="DDT33" s="28"/>
      <c r="DDU33" s="28"/>
      <c r="DDV33" s="28"/>
      <c r="DDW33" s="28"/>
      <c r="DDX33" s="28"/>
      <c r="DDY33" s="28"/>
      <c r="DDZ33" s="28"/>
      <c r="DEA33" s="28"/>
      <c r="DEB33" s="28"/>
      <c r="DEC33" s="28"/>
      <c r="DED33" s="28"/>
      <c r="DEE33" s="28"/>
      <c r="DEF33" s="28"/>
      <c r="DEG33" s="28"/>
      <c r="DEH33" s="28"/>
      <c r="DEI33" s="28"/>
      <c r="DEJ33" s="28"/>
      <c r="DEK33" s="28"/>
      <c r="DEL33" s="28"/>
      <c r="DEM33" s="28"/>
      <c r="DEN33" s="28"/>
      <c r="DEO33" s="28"/>
      <c r="DEP33" s="28"/>
      <c r="DEQ33" s="28"/>
      <c r="DER33" s="28"/>
      <c r="DES33" s="28"/>
      <c r="DET33" s="28"/>
      <c r="DEU33" s="28"/>
      <c r="DEV33" s="28"/>
      <c r="DEW33" s="28"/>
      <c r="DEX33" s="28"/>
      <c r="DEY33" s="28"/>
      <c r="DEZ33" s="28"/>
      <c r="DFA33" s="28"/>
      <c r="DFB33" s="28"/>
      <c r="DFC33" s="28"/>
      <c r="DFD33" s="28"/>
      <c r="DFE33" s="28"/>
      <c r="DFF33" s="28"/>
      <c r="DFG33" s="28"/>
      <c r="DFH33" s="28"/>
      <c r="DFI33" s="28"/>
      <c r="DFJ33" s="28"/>
      <c r="DFK33" s="28"/>
      <c r="DFL33" s="28"/>
      <c r="DFM33" s="28"/>
      <c r="DFN33" s="28"/>
      <c r="DFO33" s="28"/>
      <c r="DFP33" s="28"/>
      <c r="DFQ33" s="28"/>
      <c r="DFR33" s="28"/>
      <c r="DFS33" s="28"/>
      <c r="DFT33" s="28"/>
      <c r="DFU33" s="28"/>
      <c r="DFV33" s="28"/>
      <c r="DFW33" s="28"/>
      <c r="DFX33" s="28"/>
      <c r="DFY33" s="28"/>
      <c r="DFZ33" s="28"/>
      <c r="DGA33" s="28"/>
      <c r="DGB33" s="28"/>
      <c r="DGC33" s="28"/>
      <c r="DGD33" s="28"/>
      <c r="DGE33" s="28"/>
      <c r="DGF33" s="28"/>
      <c r="DGG33" s="28"/>
      <c r="DGH33" s="28"/>
      <c r="DGI33" s="28"/>
      <c r="DGJ33" s="28"/>
      <c r="DGK33" s="28"/>
      <c r="DGL33" s="28"/>
      <c r="DGM33" s="28"/>
      <c r="DGN33" s="28"/>
      <c r="DGO33" s="28"/>
      <c r="DGP33" s="28"/>
      <c r="DGQ33" s="28"/>
      <c r="DGR33" s="28"/>
      <c r="DGS33" s="28"/>
      <c r="DGT33" s="28"/>
      <c r="DGU33" s="28"/>
      <c r="DGV33" s="28"/>
      <c r="DGW33" s="28"/>
      <c r="DGX33" s="28"/>
      <c r="DGY33" s="28"/>
      <c r="DGZ33" s="28"/>
      <c r="DHA33" s="28"/>
      <c r="DHB33" s="28"/>
      <c r="DHC33" s="28"/>
      <c r="DHD33" s="28"/>
      <c r="DHE33" s="28"/>
      <c r="DHF33" s="28"/>
      <c r="DHG33" s="28"/>
      <c r="DHH33" s="28"/>
      <c r="DHI33" s="28"/>
      <c r="DHJ33" s="28"/>
      <c r="DHK33" s="28"/>
      <c r="DHL33" s="28"/>
      <c r="DHM33" s="28"/>
      <c r="DHN33" s="28"/>
      <c r="DHO33" s="28"/>
      <c r="DHP33" s="28"/>
      <c r="DHQ33" s="28"/>
      <c r="DHR33" s="28"/>
      <c r="DHS33" s="28"/>
      <c r="DHT33" s="28"/>
      <c r="DHU33" s="28"/>
      <c r="DHV33" s="28"/>
      <c r="DHW33" s="28"/>
      <c r="DHX33" s="28"/>
      <c r="DHY33" s="28"/>
      <c r="DHZ33" s="28"/>
      <c r="DIA33" s="28"/>
      <c r="DIB33" s="28"/>
      <c r="DIC33" s="28"/>
      <c r="DID33" s="28"/>
      <c r="DIE33" s="28"/>
      <c r="DIF33" s="28"/>
      <c r="DIG33" s="28"/>
      <c r="DIH33" s="28"/>
      <c r="DII33" s="28"/>
      <c r="DIJ33" s="28"/>
      <c r="DIK33" s="28"/>
      <c r="DIL33" s="28"/>
      <c r="DIM33" s="28"/>
      <c r="DIN33" s="28"/>
      <c r="DIO33" s="28"/>
      <c r="DIP33" s="28"/>
      <c r="DIQ33" s="28"/>
      <c r="DIR33" s="28"/>
      <c r="DIS33" s="28"/>
      <c r="DIT33" s="28"/>
      <c r="DIU33" s="28"/>
      <c r="DIV33" s="28"/>
      <c r="DIW33" s="28"/>
      <c r="DIX33" s="28"/>
      <c r="DIY33" s="28"/>
      <c r="DIZ33" s="28"/>
      <c r="DJA33" s="28"/>
      <c r="DJB33" s="28"/>
      <c r="DJC33" s="28"/>
      <c r="DJD33" s="28"/>
      <c r="DJE33" s="28"/>
      <c r="DJF33" s="28"/>
      <c r="DJG33" s="28"/>
      <c r="DJH33" s="28"/>
      <c r="DJI33" s="28"/>
      <c r="DJJ33" s="28"/>
      <c r="DJK33" s="28"/>
      <c r="DJL33" s="28"/>
      <c r="DJM33" s="28"/>
      <c r="DJN33" s="28"/>
      <c r="DJO33" s="28"/>
      <c r="DJP33" s="28"/>
      <c r="DJQ33" s="28"/>
      <c r="DJR33" s="28"/>
      <c r="DJS33" s="28"/>
      <c r="DJT33" s="28"/>
      <c r="DJU33" s="28"/>
      <c r="DJV33" s="28"/>
      <c r="DJW33" s="28"/>
      <c r="DJX33" s="28"/>
      <c r="DJY33" s="28"/>
      <c r="DJZ33" s="28"/>
      <c r="DKA33" s="28"/>
      <c r="DKB33" s="28"/>
      <c r="DKC33" s="28"/>
      <c r="DKD33" s="28"/>
      <c r="DKE33" s="28"/>
      <c r="DKF33" s="28"/>
      <c r="DKG33" s="28"/>
      <c r="DKH33" s="28"/>
      <c r="DKI33" s="28"/>
      <c r="DKJ33" s="28"/>
      <c r="DKK33" s="28"/>
      <c r="DKL33" s="28"/>
      <c r="DKM33" s="28"/>
      <c r="DKN33" s="28"/>
      <c r="DKO33" s="28"/>
      <c r="DKP33" s="28"/>
      <c r="DKQ33" s="28"/>
      <c r="DKR33" s="28"/>
      <c r="DKS33" s="28"/>
      <c r="DKT33" s="28"/>
      <c r="DKU33" s="28"/>
      <c r="DKV33" s="28"/>
      <c r="DKW33" s="28"/>
      <c r="DKX33" s="28"/>
      <c r="DKY33" s="28"/>
      <c r="DKZ33" s="28"/>
      <c r="DLA33" s="28"/>
      <c r="DLB33" s="28"/>
      <c r="DLC33" s="28"/>
      <c r="DLD33" s="28"/>
      <c r="DLE33" s="28"/>
      <c r="DLF33" s="28"/>
      <c r="DLG33" s="28"/>
      <c r="DLH33" s="28"/>
      <c r="DLI33" s="28"/>
      <c r="DLJ33" s="28"/>
      <c r="DLK33" s="28"/>
      <c r="DLL33" s="28"/>
      <c r="DLM33" s="28"/>
      <c r="DLN33" s="28"/>
      <c r="DLO33" s="28"/>
      <c r="DLP33" s="28"/>
      <c r="DLQ33" s="28"/>
      <c r="DLR33" s="28"/>
      <c r="DLS33" s="28"/>
      <c r="DLT33" s="28"/>
      <c r="DLU33" s="28"/>
      <c r="DLV33" s="28"/>
      <c r="DLW33" s="28"/>
      <c r="DLX33" s="28"/>
      <c r="DLY33" s="28"/>
      <c r="DLZ33" s="28"/>
      <c r="DMA33" s="28"/>
      <c r="DMB33" s="28"/>
      <c r="DMC33" s="28"/>
      <c r="DMD33" s="28"/>
      <c r="DME33" s="28"/>
      <c r="DMF33" s="28"/>
      <c r="DMG33" s="28"/>
      <c r="DMH33" s="28"/>
      <c r="DMI33" s="28"/>
      <c r="DMJ33" s="28"/>
      <c r="DMK33" s="28"/>
      <c r="DML33" s="28"/>
      <c r="DMM33" s="28"/>
      <c r="DMN33" s="28"/>
      <c r="DMO33" s="28"/>
      <c r="DMP33" s="28"/>
      <c r="DMQ33" s="28"/>
      <c r="DMR33" s="28"/>
      <c r="DMS33" s="28"/>
      <c r="DMT33" s="28"/>
      <c r="DMU33" s="28"/>
      <c r="DMV33" s="28"/>
      <c r="DMW33" s="28"/>
      <c r="DMX33" s="28"/>
      <c r="DMY33" s="28"/>
      <c r="DMZ33" s="28"/>
      <c r="DNA33" s="28"/>
      <c r="DNB33" s="28"/>
      <c r="DNC33" s="28"/>
      <c r="DND33" s="28"/>
      <c r="DNE33" s="28"/>
      <c r="DNF33" s="28"/>
      <c r="DNG33" s="28"/>
      <c r="DNH33" s="28"/>
      <c r="DNI33" s="28"/>
      <c r="DNJ33" s="28"/>
      <c r="DNK33" s="28"/>
      <c r="DNL33" s="28"/>
      <c r="DNM33" s="28"/>
      <c r="DNN33" s="28"/>
      <c r="DNO33" s="28"/>
      <c r="DNP33" s="28"/>
      <c r="DNQ33" s="28"/>
      <c r="DNR33" s="28"/>
      <c r="DNS33" s="28"/>
      <c r="DNT33" s="28"/>
      <c r="DNU33" s="28"/>
      <c r="DNV33" s="28"/>
      <c r="DNW33" s="28"/>
      <c r="DNX33" s="28"/>
      <c r="DNY33" s="28"/>
      <c r="DNZ33" s="28"/>
      <c r="DOA33" s="28"/>
      <c r="DOB33" s="28"/>
      <c r="DOC33" s="28"/>
      <c r="DOD33" s="28"/>
      <c r="DOE33" s="28"/>
      <c r="DOF33" s="28"/>
      <c r="DOG33" s="28"/>
      <c r="DOH33" s="28"/>
      <c r="DOI33" s="28"/>
      <c r="DOJ33" s="28"/>
      <c r="DOK33" s="28"/>
      <c r="DOL33" s="28"/>
      <c r="DOM33" s="28"/>
      <c r="DON33" s="28"/>
      <c r="DOO33" s="28"/>
      <c r="DOP33" s="28"/>
      <c r="DOQ33" s="28"/>
      <c r="DOR33" s="28"/>
      <c r="DOS33" s="28"/>
      <c r="DOT33" s="28"/>
      <c r="DOU33" s="28"/>
      <c r="DOV33" s="28"/>
      <c r="DOW33" s="28"/>
      <c r="DOX33" s="28"/>
      <c r="DOY33" s="28"/>
      <c r="DOZ33" s="28"/>
      <c r="DPA33" s="28"/>
      <c r="DPB33" s="28"/>
      <c r="DPC33" s="28"/>
      <c r="DPD33" s="28"/>
      <c r="DPE33" s="28"/>
      <c r="DPF33" s="28"/>
      <c r="DPG33" s="28"/>
      <c r="DPH33" s="28"/>
      <c r="DPI33" s="28"/>
      <c r="DPJ33" s="28"/>
      <c r="DPK33" s="28"/>
      <c r="DPL33" s="28"/>
      <c r="DPM33" s="28"/>
      <c r="DPN33" s="28"/>
      <c r="DPO33" s="28"/>
      <c r="DPP33" s="28"/>
      <c r="DPQ33" s="28"/>
      <c r="DPR33" s="28"/>
      <c r="DPS33" s="28"/>
      <c r="DPT33" s="28"/>
      <c r="DPU33" s="28"/>
      <c r="DPV33" s="28"/>
      <c r="DPW33" s="28"/>
      <c r="DPX33" s="28"/>
      <c r="DPY33" s="28"/>
      <c r="DPZ33" s="28"/>
      <c r="DQA33" s="28"/>
      <c r="DQB33" s="28"/>
      <c r="DQC33" s="28"/>
      <c r="DQD33" s="28"/>
      <c r="DQE33" s="28"/>
      <c r="DQF33" s="28"/>
      <c r="DQG33" s="28"/>
      <c r="DQH33" s="28"/>
      <c r="DQI33" s="28"/>
      <c r="DQJ33" s="28"/>
      <c r="DQK33" s="28"/>
      <c r="DQL33" s="28"/>
      <c r="DQM33" s="28"/>
      <c r="DQN33" s="28"/>
      <c r="DQO33" s="28"/>
      <c r="DQP33" s="28"/>
      <c r="DQQ33" s="28"/>
      <c r="DQR33" s="28"/>
      <c r="DQS33" s="28"/>
      <c r="DQT33" s="28"/>
      <c r="DQU33" s="28"/>
      <c r="DQV33" s="28"/>
      <c r="DQW33" s="28"/>
      <c r="DQX33" s="28"/>
      <c r="DQY33" s="28"/>
      <c r="DQZ33" s="28"/>
      <c r="DRA33" s="28"/>
      <c r="DRB33" s="28"/>
      <c r="DRC33" s="28"/>
      <c r="DRD33" s="28"/>
      <c r="DRE33" s="28"/>
      <c r="DRF33" s="28"/>
      <c r="DRG33" s="28"/>
      <c r="DRH33" s="28"/>
      <c r="DRI33" s="28"/>
      <c r="DRJ33" s="28"/>
      <c r="DRK33" s="28"/>
      <c r="DRL33" s="28"/>
      <c r="DRM33" s="28"/>
      <c r="DRN33" s="28"/>
      <c r="DRO33" s="28"/>
      <c r="DRP33" s="28"/>
      <c r="DRQ33" s="28"/>
      <c r="DRR33" s="28"/>
      <c r="DRS33" s="28"/>
      <c r="DRT33" s="28"/>
      <c r="DRU33" s="28"/>
      <c r="DRV33" s="28"/>
      <c r="DRW33" s="28"/>
      <c r="DRX33" s="28"/>
      <c r="DRY33" s="28"/>
      <c r="DRZ33" s="28"/>
      <c r="DSA33" s="28"/>
      <c r="DSB33" s="28"/>
      <c r="DSC33" s="28"/>
      <c r="DSD33" s="28"/>
      <c r="DSE33" s="28"/>
      <c r="DSF33" s="28"/>
      <c r="DSG33" s="28"/>
      <c r="DSH33" s="28"/>
      <c r="DSI33" s="28"/>
      <c r="DSJ33" s="28"/>
      <c r="DSK33" s="28"/>
      <c r="DSL33" s="28"/>
      <c r="DSM33" s="28"/>
      <c r="DSN33" s="28"/>
      <c r="DSO33" s="28"/>
      <c r="DSP33" s="28"/>
      <c r="DSQ33" s="28"/>
      <c r="DSR33" s="28"/>
      <c r="DSS33" s="28"/>
      <c r="DST33" s="28"/>
      <c r="DSU33" s="28"/>
      <c r="DSV33" s="28"/>
      <c r="DSW33" s="28"/>
      <c r="DSX33" s="28"/>
      <c r="DSY33" s="28"/>
      <c r="DSZ33" s="28"/>
      <c r="DTA33" s="28"/>
      <c r="DTB33" s="28"/>
      <c r="DTC33" s="28"/>
      <c r="DTD33" s="28"/>
      <c r="DTE33" s="28"/>
      <c r="DTF33" s="28"/>
      <c r="DTG33" s="28"/>
      <c r="DTH33" s="28"/>
      <c r="DTI33" s="28"/>
      <c r="DTJ33" s="28"/>
      <c r="DTK33" s="28"/>
      <c r="DTL33" s="28"/>
      <c r="DTM33" s="28"/>
      <c r="DTN33" s="28"/>
      <c r="DTO33" s="28"/>
      <c r="DTP33" s="28"/>
      <c r="DTQ33" s="28"/>
      <c r="DTR33" s="28"/>
      <c r="DTS33" s="28"/>
      <c r="DTT33" s="28"/>
      <c r="DTU33" s="28"/>
      <c r="DTV33" s="28"/>
      <c r="DTW33" s="28"/>
      <c r="DTX33" s="28"/>
      <c r="DTY33" s="28"/>
      <c r="DTZ33" s="28"/>
      <c r="DUA33" s="28"/>
      <c r="DUB33" s="28"/>
      <c r="DUC33" s="28"/>
      <c r="DUD33" s="28"/>
      <c r="DUE33" s="28"/>
      <c r="DUF33" s="28"/>
      <c r="DUG33" s="28"/>
      <c r="DUH33" s="28"/>
      <c r="DUI33" s="28"/>
      <c r="DUJ33" s="28"/>
      <c r="DUK33" s="28"/>
      <c r="DUL33" s="28"/>
      <c r="DUM33" s="28"/>
      <c r="DUN33" s="28"/>
      <c r="DUO33" s="28"/>
      <c r="DUP33" s="28"/>
      <c r="DUQ33" s="28"/>
      <c r="DUR33" s="28"/>
      <c r="DUS33" s="28"/>
      <c r="DUT33" s="28"/>
      <c r="DUU33" s="28"/>
      <c r="DUV33" s="28"/>
      <c r="DUW33" s="28"/>
      <c r="DUX33" s="28"/>
      <c r="DUY33" s="28"/>
      <c r="DUZ33" s="28"/>
      <c r="DVA33" s="28"/>
      <c r="DVB33" s="28"/>
      <c r="DVC33" s="28"/>
      <c r="DVD33" s="28"/>
      <c r="DVE33" s="28"/>
      <c r="DVF33" s="28"/>
      <c r="DVG33" s="28"/>
      <c r="DVH33" s="28"/>
      <c r="DVI33" s="28"/>
      <c r="DVJ33" s="28"/>
      <c r="DVK33" s="28"/>
      <c r="DVL33" s="28"/>
      <c r="DVM33" s="28"/>
      <c r="DVN33" s="28"/>
      <c r="DVO33" s="28"/>
      <c r="DVP33" s="28"/>
      <c r="DVQ33" s="28"/>
      <c r="DVR33" s="28"/>
      <c r="DVS33" s="28"/>
      <c r="DVT33" s="28"/>
      <c r="DVU33" s="28"/>
      <c r="DVV33" s="28"/>
      <c r="DVW33" s="28"/>
      <c r="DVX33" s="28"/>
      <c r="DVY33" s="28"/>
      <c r="DVZ33" s="28"/>
      <c r="DWA33" s="28"/>
      <c r="DWB33" s="28"/>
      <c r="DWC33" s="28"/>
      <c r="DWD33" s="28"/>
      <c r="DWE33" s="28"/>
      <c r="DWF33" s="28"/>
      <c r="DWG33" s="28"/>
      <c r="DWH33" s="28"/>
      <c r="DWI33" s="28"/>
      <c r="DWJ33" s="28"/>
      <c r="DWK33" s="28"/>
      <c r="DWL33" s="28"/>
      <c r="DWM33" s="28"/>
      <c r="DWN33" s="28"/>
      <c r="DWO33" s="28"/>
      <c r="DWP33" s="28"/>
      <c r="DWQ33" s="28"/>
      <c r="DWR33" s="28"/>
      <c r="DWS33" s="28"/>
      <c r="DWT33" s="28"/>
      <c r="DWU33" s="28"/>
      <c r="DWV33" s="28"/>
      <c r="DWW33" s="28"/>
      <c r="DWX33" s="28"/>
      <c r="DWY33" s="28"/>
      <c r="DWZ33" s="28"/>
      <c r="DXA33" s="28"/>
      <c r="DXB33" s="28"/>
      <c r="DXC33" s="28"/>
      <c r="DXD33" s="28"/>
      <c r="DXE33" s="28"/>
      <c r="DXF33" s="28"/>
      <c r="DXG33" s="28"/>
      <c r="DXH33" s="28"/>
      <c r="DXI33" s="28"/>
      <c r="DXJ33" s="28"/>
      <c r="DXK33" s="28"/>
      <c r="DXL33" s="28"/>
      <c r="DXM33" s="28"/>
      <c r="DXN33" s="28"/>
      <c r="DXO33" s="28"/>
      <c r="DXP33" s="28"/>
      <c r="DXQ33" s="28"/>
      <c r="DXR33" s="28"/>
      <c r="DXS33" s="28"/>
      <c r="DXT33" s="28"/>
      <c r="DXU33" s="28"/>
      <c r="DXV33" s="28"/>
      <c r="DXW33" s="28"/>
      <c r="DXX33" s="28"/>
      <c r="DXY33" s="28"/>
      <c r="DXZ33" s="28"/>
      <c r="DYA33" s="28"/>
      <c r="DYB33" s="28"/>
      <c r="DYC33" s="28"/>
      <c r="DYD33" s="28"/>
      <c r="DYE33" s="28"/>
      <c r="DYF33" s="28"/>
      <c r="DYG33" s="28"/>
      <c r="DYH33" s="28"/>
      <c r="DYI33" s="28"/>
      <c r="DYJ33" s="28"/>
      <c r="DYK33" s="28"/>
      <c r="DYL33" s="28"/>
      <c r="DYM33" s="28"/>
      <c r="DYN33" s="28"/>
      <c r="DYO33" s="28"/>
      <c r="DYP33" s="28"/>
      <c r="DYQ33" s="28"/>
      <c r="DYR33" s="28"/>
      <c r="DYS33" s="28"/>
      <c r="DYT33" s="28"/>
      <c r="DYU33" s="28"/>
      <c r="DYV33" s="28"/>
      <c r="DYW33" s="28"/>
      <c r="DYX33" s="28"/>
      <c r="DYY33" s="28"/>
      <c r="DYZ33" s="28"/>
      <c r="DZA33" s="28"/>
      <c r="DZB33" s="28"/>
      <c r="DZC33" s="28"/>
      <c r="DZD33" s="28"/>
      <c r="DZE33" s="28"/>
      <c r="DZF33" s="28"/>
      <c r="DZG33" s="28"/>
      <c r="DZH33" s="28"/>
      <c r="DZI33" s="28"/>
      <c r="DZJ33" s="28"/>
      <c r="DZK33" s="28"/>
      <c r="DZL33" s="28"/>
      <c r="DZM33" s="28"/>
      <c r="DZN33" s="28"/>
      <c r="DZO33" s="28"/>
      <c r="DZP33" s="28"/>
      <c r="DZQ33" s="28"/>
      <c r="DZR33" s="28"/>
      <c r="DZS33" s="28"/>
      <c r="DZT33" s="28"/>
      <c r="DZU33" s="28"/>
      <c r="DZV33" s="28"/>
      <c r="DZW33" s="28"/>
      <c r="DZX33" s="28"/>
      <c r="DZY33" s="28"/>
      <c r="DZZ33" s="28"/>
      <c r="EAA33" s="28"/>
      <c r="EAB33" s="28"/>
      <c r="EAC33" s="28"/>
      <c r="EAD33" s="28"/>
      <c r="EAE33" s="28"/>
      <c r="EAF33" s="28"/>
      <c r="EAG33" s="28"/>
      <c r="EAH33" s="28"/>
      <c r="EAI33" s="28"/>
      <c r="EAJ33" s="28"/>
      <c r="EAK33" s="28"/>
      <c r="EAL33" s="28"/>
      <c r="EAM33" s="28"/>
      <c r="EAN33" s="28"/>
      <c r="EAO33" s="28"/>
      <c r="EAP33" s="28"/>
      <c r="EAQ33" s="28"/>
      <c r="EAR33" s="28"/>
      <c r="EAS33" s="28"/>
      <c r="EAT33" s="28"/>
      <c r="EAU33" s="28"/>
      <c r="EAV33" s="28"/>
      <c r="EAW33" s="28"/>
      <c r="EAX33" s="28"/>
      <c r="EAY33" s="28"/>
      <c r="EAZ33" s="28"/>
      <c r="EBA33" s="28"/>
      <c r="EBB33" s="28"/>
      <c r="EBC33" s="28"/>
      <c r="EBD33" s="28"/>
      <c r="EBE33" s="28"/>
      <c r="EBF33" s="28"/>
      <c r="EBG33" s="28"/>
      <c r="EBH33" s="28"/>
      <c r="EBI33" s="28"/>
      <c r="EBJ33" s="28"/>
      <c r="EBK33" s="28"/>
      <c r="EBL33" s="28"/>
      <c r="EBM33" s="28"/>
      <c r="EBN33" s="28"/>
      <c r="EBO33" s="28"/>
      <c r="EBP33" s="28"/>
      <c r="EBQ33" s="28"/>
      <c r="EBR33" s="28"/>
      <c r="EBS33" s="28"/>
      <c r="EBT33" s="28"/>
      <c r="EBU33" s="28"/>
      <c r="EBV33" s="28"/>
      <c r="EBW33" s="28"/>
      <c r="EBX33" s="28"/>
      <c r="EBY33" s="28"/>
      <c r="EBZ33" s="28"/>
      <c r="ECA33" s="28"/>
      <c r="ECB33" s="28"/>
      <c r="ECC33" s="28"/>
      <c r="ECD33" s="28"/>
      <c r="ECE33" s="28"/>
      <c r="ECF33" s="28"/>
      <c r="ECG33" s="28"/>
      <c r="ECH33" s="28"/>
      <c r="ECI33" s="28"/>
      <c r="ECJ33" s="28"/>
      <c r="ECK33" s="28"/>
      <c r="ECL33" s="28"/>
      <c r="ECM33" s="28"/>
      <c r="ECN33" s="28"/>
      <c r="ECO33" s="28"/>
      <c r="ECP33" s="28"/>
      <c r="ECQ33" s="28"/>
      <c r="ECR33" s="28"/>
      <c r="ECS33" s="28"/>
      <c r="ECT33" s="28"/>
      <c r="ECU33" s="28"/>
      <c r="ECV33" s="28"/>
      <c r="ECW33" s="28"/>
      <c r="ECX33" s="28"/>
      <c r="ECY33" s="28"/>
      <c r="ECZ33" s="28"/>
      <c r="EDA33" s="28"/>
      <c r="EDB33" s="28"/>
      <c r="EDC33" s="28"/>
      <c r="EDD33" s="28"/>
      <c r="EDE33" s="28"/>
      <c r="EDF33" s="28"/>
      <c r="EDG33" s="28"/>
      <c r="EDH33" s="28"/>
      <c r="EDI33" s="28"/>
      <c r="EDJ33" s="28"/>
      <c r="EDK33" s="28"/>
      <c r="EDL33" s="28"/>
      <c r="EDM33" s="28"/>
      <c r="EDN33" s="28"/>
      <c r="EDO33" s="28"/>
      <c r="EDP33" s="28"/>
      <c r="EDQ33" s="28"/>
      <c r="EDR33" s="28"/>
      <c r="EDS33" s="28"/>
      <c r="EDT33" s="28"/>
      <c r="EDU33" s="28"/>
      <c r="EDV33" s="28"/>
      <c r="EDW33" s="28"/>
      <c r="EDX33" s="28"/>
      <c r="EDY33" s="28"/>
      <c r="EDZ33" s="28"/>
      <c r="EEA33" s="28"/>
      <c r="EEB33" s="28"/>
      <c r="EEC33" s="28"/>
      <c r="EED33" s="28"/>
      <c r="EEE33" s="28"/>
      <c r="EEF33" s="28"/>
      <c r="EEG33" s="28"/>
      <c r="EEH33" s="28"/>
      <c r="EEI33" s="28"/>
      <c r="EEJ33" s="28"/>
      <c r="EEK33" s="28"/>
      <c r="EEL33" s="28"/>
      <c r="EEM33" s="28"/>
      <c r="EEN33" s="28"/>
      <c r="EEO33" s="28"/>
      <c r="EEP33" s="28"/>
      <c r="EEQ33" s="28"/>
      <c r="EER33" s="28"/>
      <c r="EES33" s="28"/>
      <c r="EET33" s="28"/>
      <c r="EEU33" s="28"/>
      <c r="EEV33" s="28"/>
      <c r="EEW33" s="28"/>
      <c r="EEX33" s="28"/>
      <c r="EEY33" s="28"/>
      <c r="EEZ33" s="28"/>
      <c r="EFA33" s="28"/>
      <c r="EFB33" s="28"/>
      <c r="EFC33" s="28"/>
      <c r="EFD33" s="28"/>
      <c r="EFE33" s="28"/>
      <c r="EFF33" s="28"/>
      <c r="EFG33" s="28"/>
      <c r="EFH33" s="28"/>
      <c r="EFI33" s="28"/>
      <c r="EFJ33" s="28"/>
      <c r="EFK33" s="28"/>
      <c r="EFL33" s="28"/>
      <c r="EFM33" s="28"/>
      <c r="EFN33" s="28"/>
      <c r="EFO33" s="28"/>
      <c r="EFP33" s="28"/>
      <c r="EFQ33" s="28"/>
      <c r="EFR33" s="28"/>
      <c r="EFS33" s="28"/>
      <c r="EFT33" s="28"/>
      <c r="EFU33" s="28"/>
      <c r="EFV33" s="28"/>
      <c r="EFW33" s="28"/>
      <c r="EFX33" s="28"/>
      <c r="EFY33" s="28"/>
      <c r="EFZ33" s="28"/>
      <c r="EGA33" s="28"/>
      <c r="EGB33" s="28"/>
      <c r="EGC33" s="28"/>
      <c r="EGD33" s="28"/>
      <c r="EGE33" s="28"/>
      <c r="EGF33" s="28"/>
      <c r="EGG33" s="28"/>
      <c r="EGH33" s="28"/>
      <c r="EGI33" s="28"/>
      <c r="EGJ33" s="28"/>
      <c r="EGK33" s="28"/>
      <c r="EGL33" s="28"/>
      <c r="EGM33" s="28"/>
      <c r="EGN33" s="28"/>
      <c r="EGO33" s="28"/>
      <c r="EGP33" s="28"/>
      <c r="EGQ33" s="28"/>
      <c r="EGR33" s="28"/>
      <c r="EGS33" s="28"/>
      <c r="EGT33" s="28"/>
      <c r="EGU33" s="28"/>
      <c r="EGV33" s="28"/>
      <c r="EGW33" s="28"/>
      <c r="EGX33" s="28"/>
      <c r="EGY33" s="28"/>
      <c r="EGZ33" s="28"/>
      <c r="EHA33" s="28"/>
      <c r="EHB33" s="28"/>
      <c r="EHC33" s="28"/>
      <c r="EHD33" s="28"/>
      <c r="EHE33" s="28"/>
      <c r="EHF33" s="28"/>
      <c r="EHG33" s="28"/>
      <c r="EHH33" s="28"/>
      <c r="EHI33" s="28"/>
      <c r="EHJ33" s="28"/>
      <c r="EHK33" s="28"/>
      <c r="EHL33" s="28"/>
      <c r="EHM33" s="28"/>
      <c r="EHN33" s="28"/>
      <c r="EHO33" s="28"/>
      <c r="EHP33" s="28"/>
      <c r="EHQ33" s="28"/>
      <c r="EHR33" s="28"/>
      <c r="EHS33" s="28"/>
      <c r="EHT33" s="28"/>
      <c r="EHU33" s="28"/>
      <c r="EHV33" s="28"/>
      <c r="EHW33" s="28"/>
      <c r="EHX33" s="28"/>
      <c r="EHY33" s="28"/>
      <c r="EHZ33" s="28"/>
      <c r="EIA33" s="28"/>
      <c r="EIB33" s="28"/>
      <c r="EIC33" s="28"/>
      <c r="EID33" s="28"/>
      <c r="EIE33" s="28"/>
      <c r="EIF33" s="28"/>
      <c r="EIG33" s="28"/>
      <c r="EIH33" s="28"/>
      <c r="EII33" s="28"/>
      <c r="EIJ33" s="28"/>
      <c r="EIK33" s="28"/>
      <c r="EIL33" s="28"/>
      <c r="EIM33" s="28"/>
      <c r="EIN33" s="28"/>
      <c r="EIO33" s="28"/>
      <c r="EIP33" s="28"/>
      <c r="EIQ33" s="28"/>
      <c r="EIR33" s="28"/>
      <c r="EIS33" s="28"/>
      <c r="EIT33" s="28"/>
      <c r="EIU33" s="28"/>
      <c r="EIV33" s="28"/>
      <c r="EIW33" s="28"/>
      <c r="EIX33" s="28"/>
      <c r="EIY33" s="28"/>
      <c r="EIZ33" s="28"/>
      <c r="EJA33" s="28"/>
      <c r="EJB33" s="28"/>
      <c r="EJC33" s="28"/>
      <c r="EJD33" s="28"/>
      <c r="EJE33" s="28"/>
      <c r="EJF33" s="28"/>
      <c r="EJG33" s="28"/>
      <c r="EJH33" s="28"/>
      <c r="EJI33" s="28"/>
      <c r="EJJ33" s="28"/>
      <c r="EJK33" s="28"/>
      <c r="EJL33" s="28"/>
      <c r="EJM33" s="28"/>
      <c r="EJN33" s="28"/>
      <c r="EJO33" s="28"/>
      <c r="EJP33" s="28"/>
      <c r="EJQ33" s="28"/>
      <c r="EJR33" s="28"/>
      <c r="EJS33" s="28"/>
      <c r="EJT33" s="28"/>
      <c r="EJU33" s="28"/>
      <c r="EJV33" s="28"/>
      <c r="EJW33" s="28"/>
      <c r="EJX33" s="28"/>
      <c r="EJY33" s="28"/>
      <c r="EJZ33" s="28"/>
      <c r="EKA33" s="28"/>
      <c r="EKB33" s="28"/>
      <c r="EKC33" s="28"/>
      <c r="EKD33" s="28"/>
      <c r="EKE33" s="28"/>
      <c r="EKF33" s="28"/>
      <c r="EKG33" s="28"/>
      <c r="EKH33" s="28"/>
      <c r="EKI33" s="28"/>
      <c r="EKJ33" s="28"/>
      <c r="EKK33" s="28"/>
      <c r="EKL33" s="28"/>
      <c r="EKM33" s="28"/>
      <c r="EKN33" s="28"/>
      <c r="EKO33" s="28"/>
      <c r="EKP33" s="28"/>
      <c r="EKQ33" s="28"/>
      <c r="EKR33" s="28"/>
      <c r="EKS33" s="28"/>
      <c r="EKT33" s="28"/>
      <c r="EKU33" s="28"/>
      <c r="EKV33" s="28"/>
      <c r="EKW33" s="28"/>
      <c r="EKX33" s="28"/>
      <c r="EKY33" s="28"/>
      <c r="EKZ33" s="28"/>
      <c r="ELA33" s="28"/>
      <c r="ELB33" s="28"/>
      <c r="ELC33" s="28"/>
      <c r="ELD33" s="28"/>
      <c r="ELE33" s="28"/>
      <c r="ELF33" s="28"/>
      <c r="ELG33" s="28"/>
      <c r="ELH33" s="28"/>
      <c r="ELI33" s="28"/>
      <c r="ELJ33" s="28"/>
      <c r="ELK33" s="28"/>
      <c r="ELL33" s="28"/>
      <c r="ELM33" s="28"/>
      <c r="ELN33" s="28"/>
      <c r="ELO33" s="28"/>
      <c r="ELP33" s="28"/>
      <c r="ELQ33" s="28"/>
      <c r="ELR33" s="28"/>
      <c r="ELS33" s="28"/>
      <c r="ELT33" s="28"/>
      <c r="ELU33" s="28"/>
      <c r="ELV33" s="28"/>
      <c r="ELW33" s="28"/>
      <c r="ELX33" s="28"/>
      <c r="ELY33" s="28"/>
      <c r="ELZ33" s="28"/>
      <c r="EMA33" s="28"/>
      <c r="EMB33" s="28"/>
      <c r="EMC33" s="28"/>
      <c r="EMD33" s="28"/>
      <c r="EME33" s="28"/>
      <c r="EMF33" s="28"/>
      <c r="EMG33" s="28"/>
      <c r="EMH33" s="28"/>
      <c r="EMI33" s="28"/>
      <c r="EMJ33" s="28"/>
      <c r="EMK33" s="28"/>
      <c r="EML33" s="28"/>
      <c r="EMM33" s="28"/>
      <c r="EMN33" s="28"/>
      <c r="EMO33" s="28"/>
      <c r="EMP33" s="28"/>
      <c r="EMQ33" s="28"/>
      <c r="EMR33" s="28"/>
      <c r="EMS33" s="28"/>
      <c r="EMT33" s="28"/>
      <c r="EMU33" s="28"/>
      <c r="EMV33" s="28"/>
      <c r="EMW33" s="28"/>
      <c r="EMX33" s="28"/>
      <c r="EMY33" s="28"/>
      <c r="EMZ33" s="28"/>
      <c r="ENA33" s="28"/>
      <c r="ENB33" s="28"/>
      <c r="ENC33" s="28"/>
      <c r="END33" s="28"/>
      <c r="ENE33" s="28"/>
      <c r="ENF33" s="28"/>
      <c r="ENG33" s="28"/>
      <c r="ENH33" s="28"/>
      <c r="ENI33" s="28"/>
      <c r="ENJ33" s="28"/>
      <c r="ENK33" s="28"/>
      <c r="ENL33" s="28"/>
      <c r="ENM33" s="28"/>
      <c r="ENN33" s="28"/>
      <c r="ENO33" s="28"/>
      <c r="ENP33" s="28"/>
      <c r="ENQ33" s="28"/>
      <c r="ENR33" s="28"/>
      <c r="ENS33" s="28"/>
      <c r="ENT33" s="28"/>
      <c r="ENU33" s="28"/>
      <c r="ENV33" s="28"/>
      <c r="ENW33" s="28"/>
      <c r="ENX33" s="28"/>
      <c r="ENY33" s="28"/>
      <c r="ENZ33" s="28"/>
      <c r="EOA33" s="28"/>
      <c r="EOB33" s="28"/>
      <c r="EOC33" s="28"/>
      <c r="EOD33" s="28"/>
      <c r="EOE33" s="28"/>
      <c r="EOF33" s="28"/>
      <c r="EOG33" s="28"/>
      <c r="EOH33" s="28"/>
      <c r="EOI33" s="28"/>
      <c r="EOJ33" s="28"/>
      <c r="EOK33" s="28"/>
      <c r="EOL33" s="28"/>
      <c r="EOM33" s="28"/>
      <c r="EON33" s="28"/>
      <c r="EOO33" s="28"/>
      <c r="EOP33" s="28"/>
      <c r="EOQ33" s="28"/>
      <c r="EOR33" s="28"/>
      <c r="EOS33" s="28"/>
      <c r="EOT33" s="28"/>
      <c r="EOU33" s="28"/>
      <c r="EOV33" s="28"/>
      <c r="EOW33" s="28"/>
      <c r="EOX33" s="28"/>
      <c r="EOY33" s="28"/>
      <c r="EOZ33" s="28"/>
      <c r="EPA33" s="28"/>
      <c r="EPB33" s="28"/>
      <c r="EPC33" s="28"/>
      <c r="EPD33" s="28"/>
      <c r="EPE33" s="28"/>
      <c r="EPF33" s="28"/>
      <c r="EPG33" s="28"/>
      <c r="EPH33" s="28"/>
      <c r="EPI33" s="28"/>
      <c r="EPJ33" s="28"/>
      <c r="EPK33" s="28"/>
      <c r="EPL33" s="28"/>
      <c r="EPM33" s="28"/>
      <c r="EPN33" s="28"/>
      <c r="EPO33" s="28"/>
      <c r="EPP33" s="28"/>
      <c r="EPQ33" s="28"/>
      <c r="EPR33" s="28"/>
      <c r="EPS33" s="28"/>
      <c r="EPT33" s="28"/>
      <c r="EPU33" s="28"/>
      <c r="EPV33" s="28"/>
      <c r="EPW33" s="28"/>
      <c r="EPX33" s="28"/>
      <c r="EPY33" s="28"/>
      <c r="EPZ33" s="28"/>
      <c r="EQA33" s="28"/>
      <c r="EQB33" s="28"/>
      <c r="EQC33" s="28"/>
      <c r="EQD33" s="28"/>
      <c r="EQE33" s="28"/>
      <c r="EQF33" s="28"/>
      <c r="EQG33" s="28"/>
      <c r="EQH33" s="28"/>
      <c r="EQI33" s="28"/>
      <c r="EQJ33" s="28"/>
      <c r="EQK33" s="28"/>
      <c r="EQL33" s="28"/>
      <c r="EQM33" s="28"/>
      <c r="EQN33" s="28"/>
      <c r="EQO33" s="28"/>
      <c r="EQP33" s="28"/>
      <c r="EQQ33" s="28"/>
      <c r="EQR33" s="28"/>
      <c r="EQS33" s="28"/>
      <c r="EQT33" s="28"/>
      <c r="EQU33" s="28"/>
      <c r="EQV33" s="28"/>
      <c r="EQW33" s="28"/>
      <c r="EQX33" s="28"/>
      <c r="EQY33" s="28"/>
      <c r="EQZ33" s="28"/>
      <c r="ERA33" s="28"/>
      <c r="ERB33" s="28"/>
      <c r="ERC33" s="28"/>
      <c r="ERD33" s="28"/>
      <c r="ERE33" s="28"/>
      <c r="ERF33" s="28"/>
      <c r="ERG33" s="28"/>
      <c r="ERH33" s="28"/>
      <c r="ERI33" s="28"/>
      <c r="ERJ33" s="28"/>
      <c r="ERK33" s="28"/>
      <c r="ERL33" s="28"/>
      <c r="ERM33" s="28"/>
      <c r="ERN33" s="28"/>
      <c r="ERO33" s="28"/>
      <c r="ERP33" s="28"/>
      <c r="ERQ33" s="28"/>
      <c r="ERR33" s="28"/>
      <c r="ERS33" s="28"/>
      <c r="ERT33" s="28"/>
      <c r="ERU33" s="28"/>
      <c r="ERV33" s="28"/>
      <c r="ERW33" s="28"/>
      <c r="ERX33" s="28"/>
      <c r="ERY33" s="28"/>
      <c r="ERZ33" s="28"/>
      <c r="ESA33" s="28"/>
      <c r="ESB33" s="28"/>
      <c r="ESC33" s="28"/>
      <c r="ESD33" s="28"/>
      <c r="ESE33" s="28"/>
      <c r="ESF33" s="28"/>
      <c r="ESG33" s="28"/>
      <c r="ESH33" s="28"/>
      <c r="ESI33" s="28"/>
      <c r="ESJ33" s="28"/>
      <c r="ESK33" s="28"/>
      <c r="ESL33" s="28"/>
      <c r="ESM33" s="28"/>
      <c r="ESN33" s="28"/>
      <c r="ESO33" s="28"/>
      <c r="ESP33" s="28"/>
      <c r="ESQ33" s="28"/>
      <c r="ESR33" s="28"/>
      <c r="ESS33" s="28"/>
      <c r="EST33" s="28"/>
      <c r="ESU33" s="28"/>
      <c r="ESV33" s="28"/>
      <c r="ESW33" s="28"/>
      <c r="ESX33" s="28"/>
      <c r="ESY33" s="28"/>
      <c r="ESZ33" s="28"/>
      <c r="ETA33" s="28"/>
      <c r="ETB33" s="28"/>
      <c r="ETC33" s="28"/>
      <c r="ETD33" s="28"/>
      <c r="ETE33" s="28"/>
      <c r="ETF33" s="28"/>
      <c r="ETG33" s="28"/>
      <c r="ETH33" s="28"/>
      <c r="ETI33" s="28"/>
      <c r="ETJ33" s="28"/>
      <c r="ETK33" s="28"/>
      <c r="ETL33" s="28"/>
      <c r="ETM33" s="28"/>
      <c r="ETN33" s="28"/>
      <c r="ETO33" s="28"/>
      <c r="ETP33" s="28"/>
      <c r="ETQ33" s="28"/>
      <c r="ETR33" s="28"/>
      <c r="ETS33" s="28"/>
      <c r="ETT33" s="28"/>
      <c r="ETU33" s="28"/>
      <c r="ETV33" s="28"/>
      <c r="ETW33" s="28"/>
      <c r="ETX33" s="28"/>
      <c r="ETY33" s="28"/>
      <c r="ETZ33" s="28"/>
      <c r="EUA33" s="28"/>
      <c r="EUB33" s="28"/>
      <c r="EUC33" s="28"/>
      <c r="EUD33" s="28"/>
      <c r="EUE33" s="28"/>
      <c r="EUF33" s="28"/>
      <c r="EUG33" s="28"/>
      <c r="EUH33" s="28"/>
      <c r="EUI33" s="28"/>
      <c r="EUJ33" s="28"/>
      <c r="EUK33" s="28"/>
      <c r="EUL33" s="28"/>
      <c r="EUM33" s="28"/>
      <c r="EUN33" s="28"/>
      <c r="EUO33" s="28"/>
      <c r="EUP33" s="28"/>
      <c r="EUQ33" s="28"/>
      <c r="EUR33" s="28"/>
      <c r="EUS33" s="28"/>
      <c r="EUT33" s="28"/>
      <c r="EUU33" s="28"/>
      <c r="EUV33" s="28"/>
      <c r="EUW33" s="28"/>
      <c r="EUX33" s="28"/>
      <c r="EUY33" s="28"/>
      <c r="EUZ33" s="28"/>
      <c r="EVA33" s="28"/>
      <c r="EVB33" s="28"/>
      <c r="EVC33" s="28"/>
      <c r="EVD33" s="28"/>
      <c r="EVE33" s="28"/>
      <c r="EVF33" s="28"/>
      <c r="EVG33" s="28"/>
      <c r="EVH33" s="28"/>
      <c r="EVI33" s="28"/>
      <c r="EVJ33" s="28"/>
      <c r="EVK33" s="28"/>
      <c r="EVL33" s="28"/>
      <c r="EVM33" s="28"/>
      <c r="EVN33" s="28"/>
      <c r="EVO33" s="28"/>
      <c r="EVP33" s="28"/>
      <c r="EVQ33" s="28"/>
      <c r="EVR33" s="28"/>
      <c r="EVS33" s="28"/>
      <c r="EVT33" s="28"/>
      <c r="EVU33" s="28"/>
      <c r="EVV33" s="28"/>
      <c r="EVW33" s="28"/>
      <c r="EVX33" s="28"/>
      <c r="EVY33" s="28"/>
      <c r="EVZ33" s="28"/>
      <c r="EWA33" s="28"/>
      <c r="EWB33" s="28"/>
      <c r="EWC33" s="28"/>
      <c r="EWD33" s="28"/>
      <c r="EWE33" s="28"/>
      <c r="EWF33" s="28"/>
      <c r="EWG33" s="28"/>
      <c r="EWH33" s="28"/>
      <c r="EWI33" s="28"/>
      <c r="EWJ33" s="28"/>
      <c r="EWK33" s="28"/>
      <c r="EWL33" s="28"/>
      <c r="EWM33" s="28"/>
      <c r="EWN33" s="28"/>
      <c r="EWO33" s="28"/>
      <c r="EWP33" s="28"/>
      <c r="EWQ33" s="28"/>
      <c r="EWR33" s="28"/>
      <c r="EWS33" s="28"/>
      <c r="EWT33" s="28"/>
      <c r="EWU33" s="28"/>
      <c r="EWV33" s="28"/>
      <c r="EWW33" s="28"/>
      <c r="EWX33" s="28"/>
      <c r="EWY33" s="28"/>
      <c r="EWZ33" s="28"/>
      <c r="EXA33" s="28"/>
      <c r="EXB33" s="28"/>
      <c r="EXC33" s="28"/>
      <c r="EXD33" s="28"/>
      <c r="EXE33" s="28"/>
      <c r="EXF33" s="28"/>
      <c r="EXG33" s="28"/>
      <c r="EXH33" s="28"/>
      <c r="EXI33" s="28"/>
      <c r="EXJ33" s="28"/>
      <c r="EXK33" s="28"/>
      <c r="EXL33" s="28"/>
      <c r="EXM33" s="28"/>
      <c r="EXN33" s="28"/>
      <c r="EXO33" s="28"/>
      <c r="EXP33" s="28"/>
      <c r="EXQ33" s="28"/>
      <c r="EXR33" s="28"/>
      <c r="EXS33" s="28"/>
      <c r="EXT33" s="28"/>
      <c r="EXU33" s="28"/>
      <c r="EXV33" s="28"/>
      <c r="EXW33" s="28"/>
      <c r="EXX33" s="28"/>
      <c r="EXY33" s="28"/>
      <c r="EXZ33" s="28"/>
      <c r="EYA33" s="28"/>
      <c r="EYB33" s="28"/>
      <c r="EYC33" s="28"/>
      <c r="EYD33" s="28"/>
      <c r="EYE33" s="28"/>
      <c r="EYF33" s="28"/>
      <c r="EYG33" s="28"/>
      <c r="EYH33" s="28"/>
      <c r="EYI33" s="28"/>
      <c r="EYJ33" s="28"/>
      <c r="EYK33" s="28"/>
      <c r="EYL33" s="28"/>
      <c r="EYM33" s="28"/>
      <c r="EYN33" s="28"/>
      <c r="EYO33" s="28"/>
      <c r="EYP33" s="28"/>
      <c r="EYQ33" s="28"/>
      <c r="EYR33" s="28"/>
      <c r="EYS33" s="28"/>
      <c r="EYT33" s="28"/>
      <c r="EYU33" s="28"/>
      <c r="EYV33" s="28"/>
      <c r="EYW33" s="28"/>
      <c r="EYX33" s="28"/>
      <c r="EYY33" s="28"/>
      <c r="EYZ33" s="28"/>
      <c r="EZA33" s="28"/>
      <c r="EZB33" s="28"/>
      <c r="EZC33" s="28"/>
      <c r="EZD33" s="28"/>
      <c r="EZE33" s="28"/>
      <c r="EZF33" s="28"/>
      <c r="EZG33" s="28"/>
      <c r="EZH33" s="28"/>
      <c r="EZI33" s="28"/>
      <c r="EZJ33" s="28"/>
      <c r="EZK33" s="28"/>
      <c r="EZL33" s="28"/>
      <c r="EZM33" s="28"/>
      <c r="EZN33" s="28"/>
      <c r="EZO33" s="28"/>
      <c r="EZP33" s="28"/>
      <c r="EZQ33" s="28"/>
      <c r="EZR33" s="28"/>
      <c r="EZS33" s="28"/>
      <c r="EZT33" s="28"/>
      <c r="EZU33" s="28"/>
      <c r="EZV33" s="28"/>
      <c r="EZW33" s="28"/>
      <c r="EZX33" s="28"/>
      <c r="EZY33" s="28"/>
      <c r="EZZ33" s="28"/>
      <c r="FAA33" s="28"/>
      <c r="FAB33" s="28"/>
      <c r="FAC33" s="28"/>
      <c r="FAD33" s="28"/>
      <c r="FAE33" s="28"/>
      <c r="FAF33" s="28"/>
      <c r="FAG33" s="28"/>
      <c r="FAH33" s="28"/>
      <c r="FAI33" s="28"/>
      <c r="FAJ33" s="28"/>
      <c r="FAK33" s="28"/>
      <c r="FAL33" s="28"/>
      <c r="FAM33" s="28"/>
      <c r="FAN33" s="28"/>
      <c r="FAO33" s="28"/>
      <c r="FAP33" s="28"/>
      <c r="FAQ33" s="28"/>
      <c r="FAR33" s="28"/>
      <c r="FAS33" s="28"/>
      <c r="FAT33" s="28"/>
      <c r="FAU33" s="28"/>
      <c r="FAV33" s="28"/>
      <c r="FAW33" s="28"/>
      <c r="FAX33" s="28"/>
      <c r="FAY33" s="28"/>
      <c r="FAZ33" s="28"/>
      <c r="FBA33" s="28"/>
      <c r="FBB33" s="28"/>
      <c r="FBC33" s="28"/>
      <c r="FBD33" s="28"/>
      <c r="FBE33" s="28"/>
      <c r="FBF33" s="28"/>
      <c r="FBG33" s="28"/>
      <c r="FBH33" s="28"/>
      <c r="FBI33" s="28"/>
      <c r="FBJ33" s="28"/>
      <c r="FBK33" s="28"/>
      <c r="FBL33" s="28"/>
      <c r="FBM33" s="28"/>
      <c r="FBN33" s="28"/>
      <c r="FBO33" s="28"/>
      <c r="FBP33" s="28"/>
      <c r="FBQ33" s="28"/>
      <c r="FBR33" s="28"/>
      <c r="FBS33" s="28"/>
      <c r="FBT33" s="28"/>
      <c r="FBU33" s="28"/>
      <c r="FBV33" s="28"/>
      <c r="FBW33" s="28"/>
      <c r="FBX33" s="28"/>
      <c r="FBY33" s="28"/>
      <c r="FBZ33" s="28"/>
      <c r="FCA33" s="28"/>
      <c r="FCB33" s="28"/>
      <c r="FCC33" s="28"/>
      <c r="FCD33" s="28"/>
      <c r="FCE33" s="28"/>
      <c r="FCF33" s="28"/>
      <c r="FCG33" s="28"/>
      <c r="FCH33" s="28"/>
      <c r="FCI33" s="28"/>
      <c r="FCJ33" s="28"/>
      <c r="FCK33" s="28"/>
      <c r="FCL33" s="28"/>
      <c r="FCM33" s="28"/>
      <c r="FCN33" s="28"/>
      <c r="FCO33" s="28"/>
      <c r="FCP33" s="28"/>
      <c r="FCQ33" s="28"/>
      <c r="FCR33" s="28"/>
      <c r="FCS33" s="28"/>
      <c r="FCT33" s="28"/>
      <c r="FCU33" s="28"/>
      <c r="FCV33" s="28"/>
      <c r="FCW33" s="28"/>
      <c r="FCX33" s="28"/>
      <c r="FCY33" s="28"/>
      <c r="FCZ33" s="28"/>
      <c r="FDA33" s="28"/>
      <c r="FDB33" s="28"/>
      <c r="FDC33" s="28"/>
      <c r="FDD33" s="28"/>
      <c r="FDE33" s="28"/>
      <c r="FDF33" s="28"/>
      <c r="FDG33" s="28"/>
      <c r="FDH33" s="28"/>
      <c r="FDI33" s="28"/>
      <c r="FDJ33" s="28"/>
      <c r="FDK33" s="28"/>
      <c r="FDL33" s="28"/>
      <c r="FDM33" s="28"/>
      <c r="FDN33" s="28"/>
      <c r="FDO33" s="28"/>
      <c r="FDP33" s="28"/>
      <c r="FDQ33" s="28"/>
      <c r="FDR33" s="28"/>
      <c r="FDS33" s="28"/>
      <c r="FDT33" s="28"/>
      <c r="FDU33" s="28"/>
      <c r="FDV33" s="28"/>
      <c r="FDW33" s="28"/>
      <c r="FDX33" s="28"/>
      <c r="FDY33" s="28"/>
      <c r="FDZ33" s="28"/>
      <c r="FEA33" s="28"/>
      <c r="FEB33" s="28"/>
      <c r="FEC33" s="28"/>
      <c r="FED33" s="28"/>
      <c r="FEE33" s="28"/>
      <c r="FEF33" s="28"/>
      <c r="FEG33" s="28"/>
      <c r="FEH33" s="28"/>
      <c r="FEI33" s="28"/>
      <c r="FEJ33" s="28"/>
      <c r="FEK33" s="28"/>
      <c r="FEL33" s="28"/>
      <c r="FEM33" s="28"/>
      <c r="FEN33" s="28"/>
      <c r="FEO33" s="28"/>
      <c r="FEP33" s="28"/>
      <c r="FEQ33" s="28"/>
      <c r="FER33" s="28"/>
      <c r="FES33" s="28"/>
      <c r="FET33" s="28"/>
      <c r="FEU33" s="28"/>
      <c r="FEV33" s="28"/>
      <c r="FEW33" s="28"/>
      <c r="FEX33" s="28"/>
      <c r="FEY33" s="28"/>
      <c r="FEZ33" s="28"/>
      <c r="FFA33" s="28"/>
      <c r="FFB33" s="28"/>
      <c r="FFC33" s="28"/>
      <c r="FFD33" s="28"/>
      <c r="FFE33" s="28"/>
      <c r="FFF33" s="28"/>
      <c r="FFG33" s="28"/>
      <c r="FFH33" s="28"/>
      <c r="FFI33" s="28"/>
      <c r="FFJ33" s="28"/>
      <c r="FFK33" s="28"/>
      <c r="FFL33" s="28"/>
      <c r="FFM33" s="28"/>
      <c r="FFN33" s="28"/>
      <c r="FFO33" s="28"/>
      <c r="FFP33" s="28"/>
      <c r="FFQ33" s="28"/>
      <c r="FFR33" s="28"/>
      <c r="FFS33" s="28"/>
      <c r="FFT33" s="28"/>
      <c r="FFU33" s="28"/>
      <c r="FFV33" s="28"/>
      <c r="FFW33" s="28"/>
      <c r="FFX33" s="28"/>
      <c r="FFY33" s="28"/>
      <c r="FFZ33" s="28"/>
      <c r="FGA33" s="28"/>
      <c r="FGB33" s="28"/>
      <c r="FGC33" s="28"/>
      <c r="FGD33" s="28"/>
      <c r="FGE33" s="28"/>
      <c r="FGF33" s="28"/>
      <c r="FGG33" s="28"/>
      <c r="FGH33" s="28"/>
      <c r="FGI33" s="28"/>
      <c r="FGJ33" s="28"/>
      <c r="FGK33" s="28"/>
      <c r="FGL33" s="28"/>
      <c r="FGM33" s="28"/>
      <c r="FGN33" s="28"/>
      <c r="FGO33" s="28"/>
      <c r="FGP33" s="28"/>
      <c r="FGQ33" s="28"/>
      <c r="FGR33" s="28"/>
      <c r="FGS33" s="28"/>
      <c r="FGT33" s="28"/>
      <c r="FGU33" s="28"/>
      <c r="FGV33" s="28"/>
      <c r="FGW33" s="28"/>
      <c r="FGX33" s="28"/>
      <c r="FGY33" s="28"/>
      <c r="FGZ33" s="28"/>
      <c r="FHA33" s="28"/>
      <c r="FHB33" s="28"/>
      <c r="FHC33" s="28"/>
      <c r="FHD33" s="28"/>
      <c r="FHE33" s="28"/>
      <c r="FHF33" s="28"/>
      <c r="FHG33" s="28"/>
      <c r="FHH33" s="28"/>
      <c r="FHI33" s="28"/>
      <c r="FHJ33" s="28"/>
      <c r="FHK33" s="28"/>
      <c r="FHL33" s="28"/>
      <c r="FHM33" s="28"/>
      <c r="FHN33" s="28"/>
      <c r="FHO33" s="28"/>
      <c r="FHP33" s="28"/>
      <c r="FHQ33" s="28"/>
      <c r="FHR33" s="28"/>
      <c r="FHS33" s="28"/>
      <c r="FHT33" s="28"/>
      <c r="FHU33" s="28"/>
      <c r="FHV33" s="28"/>
      <c r="FHW33" s="28"/>
      <c r="FHX33" s="28"/>
      <c r="FHY33" s="28"/>
      <c r="FHZ33" s="28"/>
      <c r="FIA33" s="28"/>
      <c r="FIB33" s="28"/>
      <c r="FIC33" s="28"/>
      <c r="FID33" s="28"/>
      <c r="FIE33" s="28"/>
      <c r="FIF33" s="28"/>
      <c r="FIG33" s="28"/>
      <c r="FIH33" s="28"/>
      <c r="FII33" s="28"/>
      <c r="FIJ33" s="28"/>
      <c r="FIK33" s="28"/>
      <c r="FIL33" s="28"/>
      <c r="FIM33" s="28"/>
      <c r="FIN33" s="28"/>
      <c r="FIO33" s="28"/>
      <c r="FIP33" s="28"/>
      <c r="FIQ33" s="28"/>
      <c r="FIR33" s="28"/>
      <c r="FIS33" s="28"/>
      <c r="FIT33" s="28"/>
      <c r="FIU33" s="28"/>
      <c r="FIV33" s="28"/>
      <c r="FIW33" s="28"/>
      <c r="FIX33" s="28"/>
      <c r="FIY33" s="28"/>
      <c r="FIZ33" s="28"/>
      <c r="FJA33" s="28"/>
      <c r="FJB33" s="28"/>
      <c r="FJC33" s="28"/>
      <c r="FJD33" s="28"/>
      <c r="FJE33" s="28"/>
      <c r="FJF33" s="28"/>
      <c r="FJG33" s="28"/>
      <c r="FJH33" s="28"/>
      <c r="FJI33" s="28"/>
      <c r="FJJ33" s="28"/>
      <c r="FJK33" s="28"/>
      <c r="FJL33" s="28"/>
      <c r="FJM33" s="28"/>
      <c r="FJN33" s="28"/>
      <c r="FJO33" s="28"/>
      <c r="FJP33" s="28"/>
      <c r="FJQ33" s="28"/>
      <c r="FJR33" s="28"/>
      <c r="FJS33" s="28"/>
      <c r="FJT33" s="28"/>
      <c r="FJU33" s="28"/>
      <c r="FJV33" s="28"/>
      <c r="FJW33" s="28"/>
      <c r="FJX33" s="28"/>
      <c r="FJY33" s="28"/>
      <c r="FJZ33" s="28"/>
      <c r="FKA33" s="28"/>
      <c r="FKB33" s="28"/>
      <c r="FKC33" s="28"/>
      <c r="FKD33" s="28"/>
      <c r="FKE33" s="28"/>
      <c r="FKF33" s="28"/>
      <c r="FKG33" s="28"/>
      <c r="FKH33" s="28"/>
      <c r="FKI33" s="28"/>
      <c r="FKJ33" s="28"/>
      <c r="FKK33" s="28"/>
      <c r="FKL33" s="28"/>
      <c r="FKM33" s="28"/>
      <c r="FKN33" s="28"/>
      <c r="FKO33" s="28"/>
      <c r="FKP33" s="28"/>
      <c r="FKQ33" s="28"/>
      <c r="FKR33" s="28"/>
      <c r="FKS33" s="28"/>
      <c r="FKT33" s="28"/>
      <c r="FKU33" s="28"/>
      <c r="FKV33" s="28"/>
      <c r="FKW33" s="28"/>
      <c r="FKX33" s="28"/>
      <c r="FKY33" s="28"/>
      <c r="FKZ33" s="28"/>
      <c r="FLA33" s="28"/>
      <c r="FLB33" s="28"/>
      <c r="FLC33" s="28"/>
      <c r="FLD33" s="28"/>
      <c r="FLE33" s="28"/>
      <c r="FLF33" s="28"/>
      <c r="FLG33" s="28"/>
      <c r="FLH33" s="28"/>
      <c r="FLI33" s="28"/>
      <c r="FLJ33" s="28"/>
      <c r="FLK33" s="28"/>
      <c r="FLL33" s="28"/>
      <c r="FLM33" s="28"/>
      <c r="FLN33" s="28"/>
      <c r="FLO33" s="28"/>
      <c r="FLP33" s="28"/>
      <c r="FLQ33" s="28"/>
      <c r="FLR33" s="28"/>
      <c r="FLS33" s="28"/>
      <c r="FLT33" s="28"/>
      <c r="FLU33" s="28"/>
      <c r="FLV33" s="28"/>
      <c r="FLW33" s="28"/>
      <c r="FLX33" s="28"/>
      <c r="FLY33" s="28"/>
      <c r="FLZ33" s="28"/>
      <c r="FMA33" s="28"/>
      <c r="FMB33" s="28"/>
      <c r="FMC33" s="28"/>
      <c r="FMD33" s="28"/>
      <c r="FME33" s="28"/>
      <c r="FMF33" s="28"/>
      <c r="FMG33" s="28"/>
      <c r="FMH33" s="28"/>
      <c r="FMI33" s="28"/>
      <c r="FMJ33" s="28"/>
      <c r="FMK33" s="28"/>
      <c r="FML33" s="28"/>
      <c r="FMM33" s="28"/>
      <c r="FMN33" s="28"/>
      <c r="FMO33" s="28"/>
      <c r="FMP33" s="28"/>
      <c r="FMQ33" s="28"/>
      <c r="FMR33" s="28"/>
      <c r="FMS33" s="28"/>
      <c r="FMT33" s="28"/>
      <c r="FMU33" s="28"/>
      <c r="FMV33" s="28"/>
      <c r="FMW33" s="28"/>
      <c r="FMX33" s="28"/>
      <c r="FMY33" s="28"/>
      <c r="FMZ33" s="28"/>
      <c r="FNA33" s="28"/>
      <c r="FNB33" s="28"/>
      <c r="FNC33" s="28"/>
      <c r="FND33" s="28"/>
      <c r="FNE33" s="28"/>
      <c r="FNF33" s="28"/>
      <c r="FNG33" s="28"/>
      <c r="FNH33" s="28"/>
      <c r="FNI33" s="28"/>
      <c r="FNJ33" s="28"/>
      <c r="FNK33" s="28"/>
      <c r="FNL33" s="28"/>
      <c r="FNM33" s="28"/>
      <c r="FNN33" s="28"/>
      <c r="FNO33" s="28"/>
      <c r="FNP33" s="28"/>
      <c r="FNQ33" s="28"/>
      <c r="FNR33" s="28"/>
      <c r="FNS33" s="28"/>
      <c r="FNT33" s="28"/>
      <c r="FNU33" s="28"/>
      <c r="FNV33" s="28"/>
      <c r="FNW33" s="28"/>
      <c r="FNX33" s="28"/>
      <c r="FNY33" s="28"/>
      <c r="FNZ33" s="28"/>
      <c r="FOA33" s="28"/>
      <c r="FOB33" s="28"/>
      <c r="FOC33" s="28"/>
      <c r="FOD33" s="28"/>
      <c r="FOE33" s="28"/>
      <c r="FOF33" s="28"/>
      <c r="FOG33" s="28"/>
      <c r="FOH33" s="28"/>
      <c r="FOI33" s="28"/>
      <c r="FOJ33" s="28"/>
      <c r="FOK33" s="28"/>
      <c r="FOL33" s="28"/>
      <c r="FOM33" s="28"/>
      <c r="FON33" s="28"/>
      <c r="FOO33" s="28"/>
      <c r="FOP33" s="28"/>
      <c r="FOQ33" s="28"/>
      <c r="FOR33" s="28"/>
      <c r="FOS33" s="28"/>
      <c r="FOT33" s="28"/>
      <c r="FOU33" s="28"/>
      <c r="FOV33" s="28"/>
      <c r="FOW33" s="28"/>
      <c r="FOX33" s="28"/>
      <c r="FOY33" s="28"/>
      <c r="FOZ33" s="28"/>
      <c r="FPA33" s="28"/>
      <c r="FPB33" s="28"/>
      <c r="FPC33" s="28"/>
      <c r="FPD33" s="28"/>
      <c r="FPE33" s="28"/>
      <c r="FPF33" s="28"/>
      <c r="FPG33" s="28"/>
      <c r="FPH33" s="28"/>
      <c r="FPI33" s="28"/>
      <c r="FPJ33" s="28"/>
      <c r="FPK33" s="28"/>
      <c r="FPL33" s="28"/>
      <c r="FPM33" s="28"/>
      <c r="FPN33" s="28"/>
      <c r="FPO33" s="28"/>
      <c r="FPP33" s="28"/>
      <c r="FPQ33" s="28"/>
      <c r="FPR33" s="28"/>
      <c r="FPS33" s="28"/>
      <c r="FPT33" s="28"/>
      <c r="FPU33" s="28"/>
      <c r="FPV33" s="28"/>
      <c r="FPW33" s="28"/>
      <c r="FPX33" s="28"/>
      <c r="FPY33" s="28"/>
      <c r="FPZ33" s="28"/>
      <c r="FQA33" s="28"/>
      <c r="FQB33" s="28"/>
      <c r="FQC33" s="28"/>
      <c r="FQD33" s="28"/>
      <c r="FQE33" s="28"/>
      <c r="FQF33" s="28"/>
      <c r="FQG33" s="28"/>
      <c r="FQH33" s="28"/>
      <c r="FQI33" s="28"/>
      <c r="FQJ33" s="28"/>
      <c r="FQK33" s="28"/>
      <c r="FQL33" s="28"/>
      <c r="FQM33" s="28"/>
      <c r="FQN33" s="28"/>
      <c r="FQO33" s="28"/>
      <c r="FQP33" s="28"/>
      <c r="FQQ33" s="28"/>
      <c r="FQR33" s="28"/>
      <c r="FQS33" s="28"/>
      <c r="FQT33" s="28"/>
      <c r="FQU33" s="28"/>
      <c r="FQV33" s="28"/>
      <c r="FQW33" s="28"/>
      <c r="FQX33" s="28"/>
      <c r="FQY33" s="28"/>
      <c r="FQZ33" s="28"/>
      <c r="FRA33" s="28"/>
      <c r="FRB33" s="28"/>
      <c r="FRC33" s="28"/>
      <c r="FRD33" s="28"/>
      <c r="FRE33" s="28"/>
      <c r="FRF33" s="28"/>
      <c r="FRG33" s="28"/>
      <c r="FRH33" s="28"/>
      <c r="FRI33" s="28"/>
      <c r="FRJ33" s="28"/>
      <c r="FRK33" s="28"/>
      <c r="FRL33" s="28"/>
      <c r="FRM33" s="28"/>
      <c r="FRN33" s="28"/>
      <c r="FRO33" s="28"/>
      <c r="FRP33" s="28"/>
      <c r="FRQ33" s="28"/>
      <c r="FRR33" s="28"/>
      <c r="FRS33" s="28"/>
      <c r="FRT33" s="28"/>
      <c r="FRU33" s="28"/>
      <c r="FRV33" s="28"/>
      <c r="FRW33" s="28"/>
      <c r="FRX33" s="28"/>
      <c r="FRY33" s="28"/>
      <c r="FRZ33" s="28"/>
      <c r="FSA33" s="28"/>
      <c r="FSB33" s="28"/>
      <c r="FSC33" s="28"/>
      <c r="FSD33" s="28"/>
      <c r="FSE33" s="28"/>
      <c r="FSF33" s="28"/>
      <c r="FSG33" s="28"/>
      <c r="FSH33" s="28"/>
      <c r="FSI33" s="28"/>
      <c r="FSJ33" s="28"/>
      <c r="FSK33" s="28"/>
      <c r="FSL33" s="28"/>
      <c r="FSM33" s="28"/>
      <c r="FSN33" s="28"/>
      <c r="FSO33" s="28"/>
      <c r="FSP33" s="28"/>
      <c r="FSQ33" s="28"/>
      <c r="FSR33" s="28"/>
      <c r="FSS33" s="28"/>
      <c r="FST33" s="28"/>
      <c r="FSU33" s="28"/>
      <c r="FSV33" s="28"/>
      <c r="FSW33" s="28"/>
      <c r="FSX33" s="28"/>
      <c r="FSY33" s="28"/>
      <c r="FSZ33" s="28"/>
      <c r="FTA33" s="28"/>
      <c r="FTB33" s="28"/>
      <c r="FTC33" s="28"/>
      <c r="FTD33" s="28"/>
      <c r="FTE33" s="28"/>
      <c r="FTF33" s="28"/>
      <c r="FTG33" s="28"/>
      <c r="FTH33" s="28"/>
      <c r="FTI33" s="28"/>
      <c r="FTJ33" s="28"/>
      <c r="FTK33" s="28"/>
      <c r="FTL33" s="28"/>
      <c r="FTM33" s="28"/>
      <c r="FTN33" s="28"/>
      <c r="FTO33" s="28"/>
      <c r="FTP33" s="28"/>
      <c r="FTQ33" s="28"/>
      <c r="FTR33" s="28"/>
      <c r="FTS33" s="28"/>
      <c r="FTT33" s="28"/>
      <c r="FTU33" s="28"/>
      <c r="FTV33" s="28"/>
      <c r="FTW33" s="28"/>
      <c r="FTX33" s="28"/>
      <c r="FTY33" s="28"/>
      <c r="FTZ33" s="28"/>
      <c r="FUA33" s="28"/>
      <c r="FUB33" s="28"/>
      <c r="FUC33" s="28"/>
      <c r="FUD33" s="28"/>
      <c r="FUE33" s="28"/>
      <c r="FUF33" s="28"/>
      <c r="FUG33" s="28"/>
      <c r="FUH33" s="28"/>
      <c r="FUI33" s="28"/>
      <c r="FUJ33" s="28"/>
      <c r="FUK33" s="28"/>
      <c r="FUL33" s="28"/>
      <c r="FUM33" s="28"/>
      <c r="FUN33" s="28"/>
      <c r="FUO33" s="28"/>
      <c r="FUP33" s="28"/>
      <c r="FUQ33" s="28"/>
      <c r="FUR33" s="28"/>
      <c r="FUS33" s="28"/>
      <c r="FUT33" s="28"/>
      <c r="FUU33" s="28"/>
      <c r="FUV33" s="28"/>
      <c r="FUW33" s="28"/>
      <c r="FUX33" s="28"/>
      <c r="FUY33" s="28"/>
      <c r="FUZ33" s="28"/>
      <c r="FVA33" s="28"/>
      <c r="FVB33" s="28"/>
      <c r="FVC33" s="28"/>
      <c r="FVD33" s="28"/>
      <c r="FVE33" s="28"/>
      <c r="FVF33" s="28"/>
      <c r="FVG33" s="28"/>
      <c r="FVH33" s="28"/>
      <c r="FVI33" s="28"/>
      <c r="FVJ33" s="28"/>
      <c r="FVK33" s="28"/>
      <c r="FVL33" s="28"/>
      <c r="FVM33" s="28"/>
      <c r="FVN33" s="28"/>
      <c r="FVO33" s="28"/>
      <c r="FVP33" s="28"/>
      <c r="FVQ33" s="28"/>
      <c r="FVR33" s="28"/>
      <c r="FVS33" s="28"/>
      <c r="FVT33" s="28"/>
      <c r="FVU33" s="28"/>
      <c r="FVV33" s="28"/>
      <c r="FVW33" s="28"/>
      <c r="FVX33" s="28"/>
      <c r="FVY33" s="28"/>
      <c r="FVZ33" s="28"/>
      <c r="FWA33" s="28"/>
      <c r="FWB33" s="28"/>
      <c r="FWC33" s="28"/>
      <c r="FWD33" s="28"/>
      <c r="FWE33" s="28"/>
      <c r="FWF33" s="28"/>
      <c r="FWG33" s="28"/>
      <c r="FWH33" s="28"/>
      <c r="FWI33" s="28"/>
      <c r="FWJ33" s="28"/>
      <c r="FWK33" s="28"/>
      <c r="FWL33" s="28"/>
      <c r="FWM33" s="28"/>
      <c r="FWN33" s="28"/>
      <c r="FWO33" s="28"/>
      <c r="FWP33" s="28"/>
      <c r="FWQ33" s="28"/>
      <c r="FWR33" s="28"/>
      <c r="FWS33" s="28"/>
      <c r="FWT33" s="28"/>
      <c r="FWU33" s="28"/>
      <c r="FWV33" s="28"/>
      <c r="FWW33" s="28"/>
      <c r="FWX33" s="28"/>
      <c r="FWY33" s="28"/>
      <c r="FWZ33" s="28"/>
      <c r="FXA33" s="28"/>
      <c r="FXB33" s="28"/>
      <c r="FXC33" s="28"/>
      <c r="FXD33" s="28"/>
      <c r="FXE33" s="28"/>
      <c r="FXF33" s="28"/>
      <c r="FXG33" s="28"/>
      <c r="FXH33" s="28"/>
      <c r="FXI33" s="28"/>
      <c r="FXJ33" s="28"/>
      <c r="FXK33" s="28"/>
      <c r="FXL33" s="28"/>
      <c r="FXM33" s="28"/>
      <c r="FXN33" s="28"/>
      <c r="FXO33" s="28"/>
      <c r="FXP33" s="28"/>
      <c r="FXQ33" s="28"/>
      <c r="FXR33" s="28"/>
      <c r="FXS33" s="28"/>
      <c r="FXT33" s="28"/>
      <c r="FXU33" s="28"/>
      <c r="FXV33" s="28"/>
      <c r="FXW33" s="28"/>
      <c r="FXX33" s="28"/>
      <c r="FXY33" s="28"/>
      <c r="FXZ33" s="28"/>
      <c r="FYA33" s="28"/>
      <c r="FYB33" s="28"/>
      <c r="FYC33" s="28"/>
      <c r="FYD33" s="28"/>
      <c r="FYE33" s="28"/>
      <c r="FYF33" s="28"/>
      <c r="FYG33" s="28"/>
      <c r="FYH33" s="28"/>
      <c r="FYI33" s="28"/>
      <c r="FYJ33" s="28"/>
      <c r="FYK33" s="28"/>
      <c r="FYL33" s="28"/>
      <c r="FYM33" s="28"/>
      <c r="FYN33" s="28"/>
      <c r="FYO33" s="28"/>
      <c r="FYP33" s="28"/>
      <c r="FYQ33" s="28"/>
      <c r="FYR33" s="28"/>
      <c r="FYS33" s="28"/>
      <c r="FYT33" s="28"/>
      <c r="FYU33" s="28"/>
      <c r="FYV33" s="28"/>
      <c r="FYW33" s="28"/>
      <c r="FYX33" s="28"/>
      <c r="FYY33" s="28"/>
      <c r="FYZ33" s="28"/>
      <c r="FZA33" s="28"/>
      <c r="FZB33" s="28"/>
      <c r="FZC33" s="28"/>
      <c r="FZD33" s="28"/>
      <c r="FZE33" s="28"/>
      <c r="FZF33" s="28"/>
      <c r="FZG33" s="28"/>
      <c r="FZH33" s="28"/>
      <c r="FZI33" s="28"/>
      <c r="FZJ33" s="28"/>
      <c r="FZK33" s="28"/>
      <c r="FZL33" s="28"/>
      <c r="FZM33" s="28"/>
      <c r="FZN33" s="28"/>
      <c r="FZO33" s="28"/>
      <c r="FZP33" s="28"/>
      <c r="FZQ33" s="28"/>
      <c r="FZR33" s="28"/>
      <c r="FZS33" s="28"/>
      <c r="FZT33" s="28"/>
      <c r="FZU33" s="28"/>
      <c r="FZV33" s="28"/>
      <c r="FZW33" s="28"/>
      <c r="FZX33" s="28"/>
      <c r="FZY33" s="28"/>
      <c r="FZZ33" s="28"/>
      <c r="GAA33" s="28"/>
      <c r="GAB33" s="28"/>
      <c r="GAC33" s="28"/>
      <c r="GAD33" s="28"/>
      <c r="GAE33" s="28"/>
      <c r="GAF33" s="28"/>
      <c r="GAG33" s="28"/>
      <c r="GAH33" s="28"/>
      <c r="GAI33" s="28"/>
      <c r="GAJ33" s="28"/>
      <c r="GAK33" s="28"/>
      <c r="GAL33" s="28"/>
      <c r="GAM33" s="28"/>
      <c r="GAN33" s="28"/>
      <c r="GAO33" s="28"/>
      <c r="GAP33" s="28"/>
      <c r="GAQ33" s="28"/>
      <c r="GAR33" s="28"/>
      <c r="GAS33" s="28"/>
      <c r="GAT33" s="28"/>
      <c r="GAU33" s="28"/>
      <c r="GAV33" s="28"/>
      <c r="GAW33" s="28"/>
      <c r="GAX33" s="28"/>
      <c r="GAY33" s="28"/>
      <c r="GAZ33" s="28"/>
      <c r="GBA33" s="28"/>
      <c r="GBB33" s="28"/>
      <c r="GBC33" s="28"/>
      <c r="GBD33" s="28"/>
      <c r="GBE33" s="28"/>
      <c r="GBF33" s="28"/>
      <c r="GBG33" s="28"/>
      <c r="GBH33" s="28"/>
      <c r="GBI33" s="28"/>
      <c r="GBJ33" s="28"/>
      <c r="GBK33" s="28"/>
      <c r="GBL33" s="28"/>
      <c r="GBM33" s="28"/>
      <c r="GBN33" s="28"/>
      <c r="GBO33" s="28"/>
      <c r="GBP33" s="28"/>
      <c r="GBQ33" s="28"/>
      <c r="GBR33" s="28"/>
      <c r="GBS33" s="28"/>
      <c r="GBT33" s="28"/>
      <c r="GBU33" s="28"/>
      <c r="GBV33" s="28"/>
      <c r="GBW33" s="28"/>
      <c r="GBX33" s="28"/>
      <c r="GBY33" s="28"/>
      <c r="GBZ33" s="28"/>
      <c r="GCA33" s="28"/>
      <c r="GCB33" s="28"/>
      <c r="GCC33" s="28"/>
      <c r="GCD33" s="28"/>
      <c r="GCE33" s="28"/>
      <c r="GCF33" s="28"/>
      <c r="GCG33" s="28"/>
      <c r="GCH33" s="28"/>
      <c r="GCI33" s="28"/>
      <c r="GCJ33" s="28"/>
      <c r="GCK33" s="28"/>
      <c r="GCL33" s="28"/>
      <c r="GCM33" s="28"/>
      <c r="GCN33" s="28"/>
      <c r="GCO33" s="28"/>
      <c r="GCP33" s="28"/>
      <c r="GCQ33" s="28"/>
      <c r="GCR33" s="28"/>
      <c r="GCS33" s="28"/>
      <c r="GCT33" s="28"/>
      <c r="GCU33" s="28"/>
      <c r="GCV33" s="28"/>
      <c r="GCW33" s="28"/>
      <c r="GCX33" s="28"/>
      <c r="GCY33" s="28"/>
      <c r="GCZ33" s="28"/>
      <c r="GDA33" s="28"/>
      <c r="GDB33" s="28"/>
      <c r="GDC33" s="28"/>
      <c r="GDD33" s="28"/>
      <c r="GDE33" s="28"/>
      <c r="GDF33" s="28"/>
      <c r="GDG33" s="28"/>
      <c r="GDH33" s="28"/>
      <c r="GDI33" s="28"/>
      <c r="GDJ33" s="28"/>
      <c r="GDK33" s="28"/>
      <c r="GDL33" s="28"/>
      <c r="GDM33" s="28"/>
      <c r="GDN33" s="28"/>
      <c r="GDO33" s="28"/>
      <c r="GDP33" s="28"/>
      <c r="GDQ33" s="28"/>
      <c r="GDR33" s="28"/>
      <c r="GDS33" s="28"/>
      <c r="GDT33" s="28"/>
      <c r="GDU33" s="28"/>
      <c r="GDV33" s="28"/>
      <c r="GDW33" s="28"/>
      <c r="GDX33" s="28"/>
      <c r="GDY33" s="28"/>
      <c r="GDZ33" s="28"/>
      <c r="GEA33" s="28"/>
      <c r="GEB33" s="28"/>
      <c r="GEC33" s="28"/>
      <c r="GED33" s="28"/>
      <c r="GEE33" s="28"/>
      <c r="GEF33" s="28"/>
      <c r="GEG33" s="28"/>
      <c r="GEH33" s="28"/>
      <c r="GEI33" s="28"/>
      <c r="GEJ33" s="28"/>
      <c r="GEK33" s="28"/>
      <c r="GEL33" s="28"/>
      <c r="GEM33" s="28"/>
      <c r="GEN33" s="28"/>
      <c r="GEO33" s="28"/>
      <c r="GEP33" s="28"/>
      <c r="GEQ33" s="28"/>
      <c r="GER33" s="28"/>
      <c r="GES33" s="28"/>
      <c r="GET33" s="28"/>
      <c r="GEU33" s="28"/>
      <c r="GEV33" s="28"/>
      <c r="GEW33" s="28"/>
      <c r="GEX33" s="28"/>
      <c r="GEY33" s="28"/>
      <c r="GEZ33" s="28"/>
      <c r="GFA33" s="28"/>
      <c r="GFB33" s="28"/>
      <c r="GFC33" s="28"/>
      <c r="GFD33" s="28"/>
      <c r="GFE33" s="28"/>
      <c r="GFF33" s="28"/>
      <c r="GFG33" s="28"/>
      <c r="GFH33" s="28"/>
      <c r="GFI33" s="28"/>
      <c r="GFJ33" s="28"/>
      <c r="GFK33" s="28"/>
      <c r="GFL33" s="28"/>
      <c r="GFM33" s="28"/>
      <c r="GFN33" s="28"/>
      <c r="GFO33" s="28"/>
      <c r="GFP33" s="28"/>
      <c r="GFQ33" s="28"/>
      <c r="GFR33" s="28"/>
      <c r="GFS33" s="28"/>
      <c r="GFT33" s="28"/>
      <c r="GFU33" s="28"/>
      <c r="GFV33" s="28"/>
      <c r="GFW33" s="28"/>
      <c r="GFX33" s="28"/>
      <c r="GFY33" s="28"/>
      <c r="GFZ33" s="28"/>
      <c r="GGA33" s="28"/>
      <c r="GGB33" s="28"/>
      <c r="GGC33" s="28"/>
      <c r="GGD33" s="28"/>
      <c r="GGE33" s="28"/>
      <c r="GGF33" s="28"/>
      <c r="GGG33" s="28"/>
      <c r="GGH33" s="28"/>
      <c r="GGI33" s="28"/>
      <c r="GGJ33" s="28"/>
      <c r="GGK33" s="28"/>
      <c r="GGL33" s="28"/>
      <c r="GGM33" s="28"/>
      <c r="GGN33" s="28"/>
      <c r="GGO33" s="28"/>
      <c r="GGP33" s="28"/>
      <c r="GGQ33" s="28"/>
      <c r="GGR33" s="28"/>
      <c r="GGS33" s="28"/>
      <c r="GGT33" s="28"/>
      <c r="GGU33" s="28"/>
      <c r="GGV33" s="28"/>
      <c r="GGW33" s="28"/>
      <c r="GGX33" s="28"/>
      <c r="GGY33" s="28"/>
      <c r="GGZ33" s="28"/>
      <c r="GHA33" s="28"/>
      <c r="GHB33" s="28"/>
      <c r="GHC33" s="28"/>
      <c r="GHD33" s="28"/>
      <c r="GHE33" s="28"/>
      <c r="GHF33" s="28"/>
      <c r="GHG33" s="28"/>
      <c r="GHH33" s="28"/>
      <c r="GHI33" s="28"/>
      <c r="GHJ33" s="28"/>
      <c r="GHK33" s="28"/>
      <c r="GHL33" s="28"/>
      <c r="GHM33" s="28"/>
      <c r="GHN33" s="28"/>
      <c r="GHO33" s="28"/>
      <c r="GHP33" s="28"/>
      <c r="GHQ33" s="28"/>
      <c r="GHR33" s="28"/>
      <c r="GHS33" s="28"/>
      <c r="GHT33" s="28"/>
      <c r="GHU33" s="28"/>
      <c r="GHV33" s="28"/>
      <c r="GHW33" s="28"/>
      <c r="GHX33" s="28"/>
      <c r="GHY33" s="28"/>
      <c r="GHZ33" s="28"/>
      <c r="GIA33" s="28"/>
      <c r="GIB33" s="28"/>
      <c r="GIC33" s="28"/>
      <c r="GID33" s="28"/>
      <c r="GIE33" s="28"/>
      <c r="GIF33" s="28"/>
      <c r="GIG33" s="28"/>
      <c r="GIH33" s="28"/>
      <c r="GII33" s="28"/>
      <c r="GIJ33" s="28"/>
      <c r="GIK33" s="28"/>
      <c r="GIL33" s="28"/>
      <c r="GIM33" s="28"/>
      <c r="GIN33" s="28"/>
      <c r="GIO33" s="28"/>
      <c r="GIP33" s="28"/>
      <c r="GIQ33" s="28"/>
      <c r="GIR33" s="28"/>
      <c r="GIS33" s="28"/>
      <c r="GIT33" s="28"/>
      <c r="GIU33" s="28"/>
      <c r="GIV33" s="28"/>
      <c r="GIW33" s="28"/>
      <c r="GIX33" s="28"/>
      <c r="GIY33" s="28"/>
      <c r="GIZ33" s="28"/>
      <c r="GJA33" s="28"/>
      <c r="GJB33" s="28"/>
      <c r="GJC33" s="28"/>
      <c r="GJD33" s="28"/>
      <c r="GJE33" s="28"/>
      <c r="GJF33" s="28"/>
      <c r="GJG33" s="28"/>
      <c r="GJH33" s="28"/>
      <c r="GJI33" s="28"/>
      <c r="GJJ33" s="28"/>
      <c r="GJK33" s="28"/>
      <c r="GJL33" s="28"/>
      <c r="GJM33" s="28"/>
      <c r="GJN33" s="28"/>
      <c r="GJO33" s="28"/>
      <c r="GJP33" s="28"/>
      <c r="GJQ33" s="28"/>
      <c r="GJR33" s="28"/>
      <c r="GJS33" s="28"/>
      <c r="GJT33" s="28"/>
      <c r="GJU33" s="28"/>
      <c r="GJV33" s="28"/>
      <c r="GJW33" s="28"/>
      <c r="GJX33" s="28"/>
      <c r="GJY33" s="28"/>
      <c r="GJZ33" s="28"/>
      <c r="GKA33" s="28"/>
      <c r="GKB33" s="28"/>
      <c r="GKC33" s="28"/>
      <c r="GKD33" s="28"/>
      <c r="GKE33" s="28"/>
      <c r="GKF33" s="28"/>
      <c r="GKG33" s="28"/>
      <c r="GKH33" s="28"/>
      <c r="GKI33" s="28"/>
      <c r="GKJ33" s="28"/>
      <c r="GKK33" s="28"/>
      <c r="GKL33" s="28"/>
      <c r="GKM33" s="28"/>
      <c r="GKN33" s="28"/>
      <c r="GKO33" s="28"/>
      <c r="GKP33" s="28"/>
      <c r="GKQ33" s="28"/>
      <c r="GKR33" s="28"/>
      <c r="GKS33" s="28"/>
      <c r="GKT33" s="28"/>
      <c r="GKU33" s="28"/>
      <c r="GKV33" s="28"/>
      <c r="GKW33" s="28"/>
      <c r="GKX33" s="28"/>
      <c r="GKY33" s="28"/>
      <c r="GKZ33" s="28"/>
      <c r="GLA33" s="28"/>
      <c r="GLB33" s="28"/>
      <c r="GLC33" s="28"/>
      <c r="GLD33" s="28"/>
      <c r="GLE33" s="28"/>
      <c r="GLF33" s="28"/>
      <c r="GLG33" s="28"/>
      <c r="GLH33" s="28"/>
      <c r="GLI33" s="28"/>
      <c r="GLJ33" s="28"/>
      <c r="GLK33" s="28"/>
      <c r="GLL33" s="28"/>
      <c r="GLM33" s="28"/>
      <c r="GLN33" s="28"/>
      <c r="GLO33" s="28"/>
      <c r="GLP33" s="28"/>
      <c r="GLQ33" s="28"/>
      <c r="GLR33" s="28"/>
      <c r="GLS33" s="28"/>
      <c r="GLT33" s="28"/>
      <c r="GLU33" s="28"/>
      <c r="GLV33" s="28"/>
      <c r="GLW33" s="28"/>
      <c r="GLX33" s="28"/>
      <c r="GLY33" s="28"/>
      <c r="GLZ33" s="28"/>
      <c r="GMA33" s="28"/>
      <c r="GMB33" s="28"/>
      <c r="GMC33" s="28"/>
      <c r="GMD33" s="28"/>
      <c r="GME33" s="28"/>
      <c r="GMF33" s="28"/>
      <c r="GMG33" s="28"/>
      <c r="GMH33" s="28"/>
      <c r="GMI33" s="28"/>
      <c r="GMJ33" s="28"/>
      <c r="GMK33" s="28"/>
      <c r="GML33" s="28"/>
      <c r="GMM33" s="28"/>
      <c r="GMN33" s="28"/>
      <c r="GMO33" s="28"/>
      <c r="GMP33" s="28"/>
      <c r="GMQ33" s="28"/>
      <c r="GMR33" s="28"/>
      <c r="GMS33" s="28"/>
      <c r="GMT33" s="28"/>
      <c r="GMU33" s="28"/>
      <c r="GMV33" s="28"/>
      <c r="GMW33" s="28"/>
      <c r="GMX33" s="28"/>
      <c r="GMY33" s="28"/>
      <c r="GMZ33" s="28"/>
      <c r="GNA33" s="28"/>
      <c r="GNB33" s="28"/>
      <c r="GNC33" s="28"/>
      <c r="GND33" s="28"/>
      <c r="GNE33" s="28"/>
      <c r="GNF33" s="28"/>
      <c r="GNG33" s="28"/>
      <c r="GNH33" s="28"/>
      <c r="GNI33" s="28"/>
      <c r="GNJ33" s="28"/>
      <c r="GNK33" s="28"/>
      <c r="GNL33" s="28"/>
      <c r="GNM33" s="28"/>
      <c r="GNN33" s="28"/>
      <c r="GNO33" s="28"/>
      <c r="GNP33" s="28"/>
      <c r="GNQ33" s="28"/>
      <c r="GNR33" s="28"/>
      <c r="GNS33" s="28"/>
      <c r="GNT33" s="28"/>
      <c r="GNU33" s="28"/>
      <c r="GNV33" s="28"/>
      <c r="GNW33" s="28"/>
      <c r="GNX33" s="28"/>
      <c r="GNY33" s="28"/>
      <c r="GNZ33" s="28"/>
      <c r="GOA33" s="28"/>
      <c r="GOB33" s="28"/>
      <c r="GOC33" s="28"/>
      <c r="GOD33" s="28"/>
      <c r="GOE33" s="28"/>
      <c r="GOF33" s="28"/>
      <c r="GOG33" s="28"/>
      <c r="GOH33" s="28"/>
      <c r="GOI33" s="28"/>
      <c r="GOJ33" s="28"/>
      <c r="GOK33" s="28"/>
      <c r="GOL33" s="28"/>
      <c r="GOM33" s="28"/>
      <c r="GON33" s="28"/>
      <c r="GOO33" s="28"/>
      <c r="GOP33" s="28"/>
      <c r="GOQ33" s="28"/>
      <c r="GOR33" s="28"/>
      <c r="GOS33" s="28"/>
      <c r="GOT33" s="28"/>
      <c r="GOU33" s="28"/>
      <c r="GOV33" s="28"/>
      <c r="GOW33" s="28"/>
      <c r="GOX33" s="28"/>
      <c r="GOY33" s="28"/>
      <c r="GOZ33" s="28"/>
      <c r="GPA33" s="28"/>
      <c r="GPB33" s="28"/>
      <c r="GPC33" s="28"/>
      <c r="GPD33" s="28"/>
      <c r="GPE33" s="28"/>
      <c r="GPF33" s="28"/>
      <c r="GPG33" s="28"/>
      <c r="GPH33" s="28"/>
      <c r="GPI33" s="28"/>
      <c r="GPJ33" s="28"/>
      <c r="GPK33" s="28"/>
      <c r="GPL33" s="28"/>
      <c r="GPM33" s="28"/>
      <c r="GPN33" s="28"/>
      <c r="GPO33" s="28"/>
      <c r="GPP33" s="28"/>
      <c r="GPQ33" s="28"/>
      <c r="GPR33" s="28"/>
      <c r="GPS33" s="28"/>
      <c r="GPT33" s="28"/>
      <c r="GPU33" s="28"/>
      <c r="GPV33" s="28"/>
      <c r="GPW33" s="28"/>
      <c r="GPX33" s="28"/>
      <c r="GPY33" s="28"/>
      <c r="GPZ33" s="28"/>
      <c r="GQA33" s="28"/>
      <c r="GQB33" s="28"/>
      <c r="GQC33" s="28"/>
      <c r="GQD33" s="28"/>
      <c r="GQE33" s="28"/>
      <c r="GQF33" s="28"/>
      <c r="GQG33" s="28"/>
      <c r="GQH33" s="28"/>
      <c r="GQI33" s="28"/>
      <c r="GQJ33" s="28"/>
      <c r="GQK33" s="28"/>
      <c r="GQL33" s="28"/>
      <c r="GQM33" s="28"/>
      <c r="GQN33" s="28"/>
      <c r="GQO33" s="28"/>
      <c r="GQP33" s="28"/>
      <c r="GQQ33" s="28"/>
      <c r="GQR33" s="28"/>
      <c r="GQS33" s="28"/>
      <c r="GQT33" s="28"/>
      <c r="GQU33" s="28"/>
      <c r="GQV33" s="28"/>
      <c r="GQW33" s="28"/>
      <c r="GQX33" s="28"/>
      <c r="GQY33" s="28"/>
      <c r="GQZ33" s="28"/>
      <c r="GRA33" s="28"/>
      <c r="GRB33" s="28"/>
      <c r="GRC33" s="28"/>
      <c r="GRD33" s="28"/>
      <c r="GRE33" s="28"/>
      <c r="GRF33" s="28"/>
      <c r="GRG33" s="28"/>
      <c r="GRH33" s="28"/>
      <c r="GRI33" s="28"/>
      <c r="GRJ33" s="28"/>
      <c r="GRK33" s="28"/>
      <c r="GRL33" s="28"/>
      <c r="GRM33" s="28"/>
      <c r="GRN33" s="28"/>
      <c r="GRO33" s="28"/>
      <c r="GRP33" s="28"/>
      <c r="GRQ33" s="28"/>
      <c r="GRR33" s="28"/>
      <c r="GRS33" s="28"/>
      <c r="GRT33" s="28"/>
      <c r="GRU33" s="28"/>
      <c r="GRV33" s="28"/>
      <c r="GRW33" s="28"/>
      <c r="GRX33" s="28"/>
      <c r="GRY33" s="28"/>
      <c r="GRZ33" s="28"/>
      <c r="GSA33" s="28"/>
      <c r="GSB33" s="28"/>
      <c r="GSC33" s="28"/>
      <c r="GSD33" s="28"/>
      <c r="GSE33" s="28"/>
      <c r="GSF33" s="28"/>
      <c r="GSG33" s="28"/>
      <c r="GSH33" s="28"/>
      <c r="GSI33" s="28"/>
      <c r="GSJ33" s="28"/>
      <c r="GSK33" s="28"/>
      <c r="GSL33" s="28"/>
      <c r="GSM33" s="28"/>
      <c r="GSN33" s="28"/>
      <c r="GSO33" s="28"/>
      <c r="GSP33" s="28"/>
      <c r="GSQ33" s="28"/>
      <c r="GSR33" s="28"/>
      <c r="GSS33" s="28"/>
      <c r="GST33" s="28"/>
      <c r="GSU33" s="28"/>
      <c r="GSV33" s="28"/>
      <c r="GSW33" s="28"/>
      <c r="GSX33" s="28"/>
      <c r="GSY33" s="28"/>
      <c r="GSZ33" s="28"/>
      <c r="GTA33" s="28"/>
      <c r="GTB33" s="28"/>
      <c r="GTC33" s="28"/>
      <c r="GTD33" s="28"/>
      <c r="GTE33" s="28"/>
      <c r="GTF33" s="28"/>
      <c r="GTG33" s="28"/>
      <c r="GTH33" s="28"/>
      <c r="GTI33" s="28"/>
      <c r="GTJ33" s="28"/>
      <c r="GTK33" s="28"/>
      <c r="GTL33" s="28"/>
      <c r="GTM33" s="28"/>
      <c r="GTN33" s="28"/>
      <c r="GTO33" s="28"/>
      <c r="GTP33" s="28"/>
      <c r="GTQ33" s="28"/>
      <c r="GTR33" s="28"/>
      <c r="GTS33" s="28"/>
      <c r="GTT33" s="28"/>
      <c r="GTU33" s="28"/>
      <c r="GTV33" s="28"/>
      <c r="GTW33" s="28"/>
      <c r="GTX33" s="28"/>
      <c r="GTY33" s="28"/>
      <c r="GTZ33" s="28"/>
      <c r="GUA33" s="28"/>
      <c r="GUB33" s="28"/>
      <c r="GUC33" s="28"/>
      <c r="GUD33" s="28"/>
      <c r="GUE33" s="28"/>
      <c r="GUF33" s="28"/>
      <c r="GUG33" s="28"/>
      <c r="GUH33" s="28"/>
      <c r="GUI33" s="28"/>
      <c r="GUJ33" s="28"/>
      <c r="GUK33" s="28"/>
      <c r="GUL33" s="28"/>
      <c r="GUM33" s="28"/>
      <c r="GUN33" s="28"/>
      <c r="GUO33" s="28"/>
      <c r="GUP33" s="28"/>
      <c r="GUQ33" s="28"/>
      <c r="GUR33" s="28"/>
      <c r="GUS33" s="28"/>
      <c r="GUT33" s="28"/>
      <c r="GUU33" s="28"/>
      <c r="GUV33" s="28"/>
      <c r="GUW33" s="28"/>
      <c r="GUX33" s="28"/>
      <c r="GUY33" s="28"/>
      <c r="GUZ33" s="28"/>
      <c r="GVA33" s="28"/>
      <c r="GVB33" s="28"/>
      <c r="GVC33" s="28"/>
      <c r="GVD33" s="28"/>
      <c r="GVE33" s="28"/>
      <c r="GVF33" s="28"/>
      <c r="GVG33" s="28"/>
      <c r="GVH33" s="28"/>
      <c r="GVI33" s="28"/>
      <c r="GVJ33" s="28"/>
      <c r="GVK33" s="28"/>
      <c r="GVL33" s="28"/>
      <c r="GVM33" s="28"/>
      <c r="GVN33" s="28"/>
      <c r="GVO33" s="28"/>
      <c r="GVP33" s="28"/>
      <c r="GVQ33" s="28"/>
      <c r="GVR33" s="28"/>
      <c r="GVS33" s="28"/>
      <c r="GVT33" s="28"/>
      <c r="GVU33" s="28"/>
      <c r="GVV33" s="28"/>
      <c r="GVW33" s="28"/>
      <c r="GVX33" s="28"/>
      <c r="GVY33" s="28"/>
      <c r="GVZ33" s="28"/>
      <c r="GWA33" s="28"/>
      <c r="GWB33" s="28"/>
      <c r="GWC33" s="28"/>
      <c r="GWD33" s="28"/>
      <c r="GWE33" s="28"/>
      <c r="GWF33" s="28"/>
      <c r="GWG33" s="28"/>
      <c r="GWH33" s="28"/>
      <c r="GWI33" s="28"/>
      <c r="GWJ33" s="28"/>
      <c r="GWK33" s="28"/>
      <c r="GWL33" s="28"/>
      <c r="GWM33" s="28"/>
      <c r="GWN33" s="28"/>
      <c r="GWO33" s="28"/>
      <c r="GWP33" s="28"/>
      <c r="GWQ33" s="28"/>
      <c r="GWR33" s="28"/>
      <c r="GWS33" s="28"/>
      <c r="GWT33" s="28"/>
      <c r="GWU33" s="28"/>
      <c r="GWV33" s="28"/>
      <c r="GWW33" s="28"/>
      <c r="GWX33" s="28"/>
      <c r="GWY33" s="28"/>
      <c r="GWZ33" s="28"/>
      <c r="GXA33" s="28"/>
      <c r="GXB33" s="28"/>
      <c r="GXC33" s="28"/>
      <c r="GXD33" s="28"/>
      <c r="GXE33" s="28"/>
      <c r="GXF33" s="28"/>
      <c r="GXG33" s="28"/>
      <c r="GXH33" s="28"/>
      <c r="GXI33" s="28"/>
      <c r="GXJ33" s="28"/>
      <c r="GXK33" s="28"/>
      <c r="GXL33" s="28"/>
      <c r="GXM33" s="28"/>
      <c r="GXN33" s="28"/>
      <c r="GXO33" s="28"/>
      <c r="GXP33" s="28"/>
      <c r="GXQ33" s="28"/>
      <c r="GXR33" s="28"/>
      <c r="GXS33" s="28"/>
      <c r="GXT33" s="28"/>
      <c r="GXU33" s="28"/>
      <c r="GXV33" s="28"/>
      <c r="GXW33" s="28"/>
      <c r="GXX33" s="28"/>
      <c r="GXY33" s="28"/>
      <c r="GXZ33" s="28"/>
      <c r="GYA33" s="28"/>
      <c r="GYB33" s="28"/>
      <c r="GYC33" s="28"/>
      <c r="GYD33" s="28"/>
      <c r="GYE33" s="28"/>
      <c r="GYF33" s="28"/>
      <c r="GYG33" s="28"/>
      <c r="GYH33" s="28"/>
      <c r="GYI33" s="28"/>
      <c r="GYJ33" s="28"/>
      <c r="GYK33" s="28"/>
      <c r="GYL33" s="28"/>
      <c r="GYM33" s="28"/>
      <c r="GYN33" s="28"/>
      <c r="GYO33" s="28"/>
      <c r="GYP33" s="28"/>
      <c r="GYQ33" s="28"/>
      <c r="GYR33" s="28"/>
      <c r="GYS33" s="28"/>
      <c r="GYT33" s="28"/>
      <c r="GYU33" s="28"/>
      <c r="GYV33" s="28"/>
      <c r="GYW33" s="28"/>
      <c r="GYX33" s="28"/>
      <c r="GYY33" s="28"/>
      <c r="GYZ33" s="28"/>
      <c r="GZA33" s="28"/>
      <c r="GZB33" s="28"/>
      <c r="GZC33" s="28"/>
      <c r="GZD33" s="28"/>
      <c r="GZE33" s="28"/>
      <c r="GZF33" s="28"/>
      <c r="GZG33" s="28"/>
      <c r="GZH33" s="28"/>
      <c r="GZI33" s="28"/>
      <c r="GZJ33" s="28"/>
      <c r="GZK33" s="28"/>
      <c r="GZL33" s="28"/>
      <c r="GZM33" s="28"/>
      <c r="GZN33" s="28"/>
      <c r="GZO33" s="28"/>
      <c r="GZP33" s="28"/>
      <c r="GZQ33" s="28"/>
      <c r="GZR33" s="28"/>
      <c r="GZS33" s="28"/>
      <c r="GZT33" s="28"/>
      <c r="GZU33" s="28"/>
      <c r="GZV33" s="28"/>
      <c r="GZW33" s="28"/>
      <c r="GZX33" s="28"/>
      <c r="GZY33" s="28"/>
      <c r="GZZ33" s="28"/>
      <c r="HAA33" s="28"/>
      <c r="HAB33" s="28"/>
      <c r="HAC33" s="28"/>
      <c r="HAD33" s="28"/>
      <c r="HAE33" s="28"/>
      <c r="HAF33" s="28"/>
      <c r="HAG33" s="28"/>
      <c r="HAH33" s="28"/>
      <c r="HAI33" s="28"/>
      <c r="HAJ33" s="28"/>
      <c r="HAK33" s="28"/>
      <c r="HAL33" s="28"/>
      <c r="HAM33" s="28"/>
      <c r="HAN33" s="28"/>
      <c r="HAO33" s="28"/>
      <c r="HAP33" s="28"/>
      <c r="HAQ33" s="28"/>
      <c r="HAR33" s="28"/>
      <c r="HAS33" s="28"/>
      <c r="HAT33" s="28"/>
      <c r="HAU33" s="28"/>
      <c r="HAV33" s="28"/>
      <c r="HAW33" s="28"/>
      <c r="HAX33" s="28"/>
      <c r="HAY33" s="28"/>
      <c r="HAZ33" s="28"/>
      <c r="HBA33" s="28"/>
      <c r="HBB33" s="28"/>
      <c r="HBC33" s="28"/>
      <c r="HBD33" s="28"/>
      <c r="HBE33" s="28"/>
      <c r="HBF33" s="28"/>
      <c r="HBG33" s="28"/>
      <c r="HBH33" s="28"/>
      <c r="HBI33" s="28"/>
      <c r="HBJ33" s="28"/>
      <c r="HBK33" s="28"/>
      <c r="HBL33" s="28"/>
      <c r="HBM33" s="28"/>
      <c r="HBN33" s="28"/>
      <c r="HBO33" s="28"/>
      <c r="HBP33" s="28"/>
      <c r="HBQ33" s="28"/>
      <c r="HBR33" s="28"/>
      <c r="HBS33" s="28"/>
      <c r="HBT33" s="28"/>
      <c r="HBU33" s="28"/>
      <c r="HBV33" s="28"/>
      <c r="HBW33" s="28"/>
      <c r="HBX33" s="28"/>
      <c r="HBY33" s="28"/>
      <c r="HBZ33" s="28"/>
      <c r="HCA33" s="28"/>
      <c r="HCB33" s="28"/>
      <c r="HCC33" s="28"/>
      <c r="HCD33" s="28"/>
      <c r="HCE33" s="28"/>
      <c r="HCF33" s="28"/>
      <c r="HCG33" s="28"/>
      <c r="HCH33" s="28"/>
      <c r="HCI33" s="28"/>
      <c r="HCJ33" s="28"/>
      <c r="HCK33" s="28"/>
      <c r="HCL33" s="28"/>
      <c r="HCM33" s="28"/>
      <c r="HCN33" s="28"/>
      <c r="HCO33" s="28"/>
      <c r="HCP33" s="28"/>
      <c r="HCQ33" s="28"/>
      <c r="HCR33" s="28"/>
      <c r="HCS33" s="28"/>
      <c r="HCT33" s="28"/>
      <c r="HCU33" s="28"/>
      <c r="HCV33" s="28"/>
      <c r="HCW33" s="28"/>
      <c r="HCX33" s="28"/>
      <c r="HCY33" s="28"/>
      <c r="HCZ33" s="28"/>
      <c r="HDA33" s="28"/>
      <c r="HDB33" s="28"/>
      <c r="HDC33" s="28"/>
      <c r="HDD33" s="28"/>
      <c r="HDE33" s="28"/>
      <c r="HDF33" s="28"/>
      <c r="HDG33" s="28"/>
      <c r="HDH33" s="28"/>
      <c r="HDI33" s="28"/>
      <c r="HDJ33" s="28"/>
      <c r="HDK33" s="28"/>
      <c r="HDL33" s="28"/>
      <c r="HDM33" s="28"/>
      <c r="HDN33" s="28"/>
      <c r="HDO33" s="28"/>
      <c r="HDP33" s="28"/>
      <c r="HDQ33" s="28"/>
      <c r="HDR33" s="28"/>
      <c r="HDS33" s="28"/>
      <c r="HDT33" s="28"/>
      <c r="HDU33" s="28"/>
      <c r="HDV33" s="28"/>
      <c r="HDW33" s="28"/>
      <c r="HDX33" s="28"/>
      <c r="HDY33" s="28"/>
      <c r="HDZ33" s="28"/>
      <c r="HEA33" s="28"/>
      <c r="HEB33" s="28"/>
      <c r="HEC33" s="28"/>
      <c r="HED33" s="28"/>
      <c r="HEE33" s="28"/>
      <c r="HEF33" s="28"/>
      <c r="HEG33" s="28"/>
      <c r="HEH33" s="28"/>
      <c r="HEI33" s="28"/>
      <c r="HEJ33" s="28"/>
      <c r="HEK33" s="28"/>
      <c r="HEL33" s="28"/>
      <c r="HEM33" s="28"/>
      <c r="HEN33" s="28"/>
      <c r="HEO33" s="28"/>
      <c r="HEP33" s="28"/>
      <c r="HEQ33" s="28"/>
      <c r="HER33" s="28"/>
      <c r="HES33" s="28"/>
      <c r="HET33" s="28"/>
      <c r="HEU33" s="28"/>
      <c r="HEV33" s="28"/>
      <c r="HEW33" s="28"/>
      <c r="HEX33" s="28"/>
      <c r="HEY33" s="28"/>
      <c r="HEZ33" s="28"/>
      <c r="HFA33" s="28"/>
      <c r="HFB33" s="28"/>
      <c r="HFC33" s="28"/>
      <c r="HFD33" s="28"/>
      <c r="HFE33" s="28"/>
      <c r="HFF33" s="28"/>
      <c r="HFG33" s="28"/>
      <c r="HFH33" s="28"/>
      <c r="HFI33" s="28"/>
      <c r="HFJ33" s="28"/>
      <c r="HFK33" s="28"/>
      <c r="HFL33" s="28"/>
      <c r="HFM33" s="28"/>
      <c r="HFN33" s="28"/>
      <c r="HFO33" s="28"/>
      <c r="HFP33" s="28"/>
      <c r="HFQ33" s="28"/>
      <c r="HFR33" s="28"/>
      <c r="HFS33" s="28"/>
      <c r="HFT33" s="28"/>
      <c r="HFU33" s="28"/>
      <c r="HFV33" s="28"/>
      <c r="HFW33" s="28"/>
      <c r="HFX33" s="28"/>
      <c r="HFY33" s="28"/>
      <c r="HFZ33" s="28"/>
      <c r="HGA33" s="28"/>
      <c r="HGB33" s="28"/>
      <c r="HGC33" s="28"/>
      <c r="HGD33" s="28"/>
      <c r="HGE33" s="28"/>
      <c r="HGF33" s="28"/>
      <c r="HGG33" s="28"/>
      <c r="HGH33" s="28"/>
      <c r="HGI33" s="28"/>
      <c r="HGJ33" s="28"/>
      <c r="HGK33" s="28"/>
      <c r="HGL33" s="28"/>
      <c r="HGM33" s="28"/>
      <c r="HGN33" s="28"/>
      <c r="HGO33" s="28"/>
      <c r="HGP33" s="28"/>
      <c r="HGQ33" s="28"/>
      <c r="HGR33" s="28"/>
      <c r="HGS33" s="28"/>
      <c r="HGT33" s="28"/>
      <c r="HGU33" s="28"/>
      <c r="HGV33" s="28"/>
      <c r="HGW33" s="28"/>
      <c r="HGX33" s="28"/>
      <c r="HGY33" s="28"/>
      <c r="HGZ33" s="28"/>
      <c r="HHA33" s="28"/>
      <c r="HHB33" s="28"/>
      <c r="HHC33" s="28"/>
      <c r="HHD33" s="28"/>
      <c r="HHE33" s="28"/>
      <c r="HHF33" s="28"/>
      <c r="HHG33" s="28"/>
      <c r="HHH33" s="28"/>
      <c r="HHI33" s="28"/>
      <c r="HHJ33" s="28"/>
      <c r="HHK33" s="28"/>
      <c r="HHL33" s="28"/>
      <c r="HHM33" s="28"/>
      <c r="HHN33" s="28"/>
      <c r="HHO33" s="28"/>
      <c r="HHP33" s="28"/>
      <c r="HHQ33" s="28"/>
      <c r="HHR33" s="28"/>
      <c r="HHS33" s="28"/>
      <c r="HHT33" s="28"/>
      <c r="HHU33" s="28"/>
      <c r="HHV33" s="28"/>
      <c r="HHW33" s="28"/>
      <c r="HHX33" s="28"/>
      <c r="HHY33" s="28"/>
      <c r="HHZ33" s="28"/>
      <c r="HIA33" s="28"/>
      <c r="HIB33" s="28"/>
      <c r="HIC33" s="28"/>
      <c r="HID33" s="28"/>
      <c r="HIE33" s="28"/>
      <c r="HIF33" s="28"/>
      <c r="HIG33" s="28"/>
      <c r="HIH33" s="28"/>
      <c r="HII33" s="28"/>
      <c r="HIJ33" s="28"/>
      <c r="HIK33" s="28"/>
      <c r="HIL33" s="28"/>
      <c r="HIM33" s="28"/>
      <c r="HIN33" s="28"/>
      <c r="HIO33" s="28"/>
      <c r="HIP33" s="28"/>
      <c r="HIQ33" s="28"/>
      <c r="HIR33" s="28"/>
      <c r="HIS33" s="28"/>
      <c r="HIT33" s="28"/>
      <c r="HIU33" s="28"/>
      <c r="HIV33" s="28"/>
      <c r="HIW33" s="28"/>
      <c r="HIX33" s="28"/>
      <c r="HIY33" s="28"/>
      <c r="HIZ33" s="28"/>
      <c r="HJA33" s="28"/>
      <c r="HJB33" s="28"/>
      <c r="HJC33" s="28"/>
      <c r="HJD33" s="28"/>
      <c r="HJE33" s="28"/>
      <c r="HJF33" s="28"/>
      <c r="HJG33" s="28"/>
      <c r="HJH33" s="28"/>
      <c r="HJI33" s="28"/>
      <c r="HJJ33" s="28"/>
      <c r="HJK33" s="28"/>
      <c r="HJL33" s="28"/>
      <c r="HJM33" s="28"/>
      <c r="HJN33" s="28"/>
      <c r="HJO33" s="28"/>
      <c r="HJP33" s="28"/>
      <c r="HJQ33" s="28"/>
      <c r="HJR33" s="28"/>
      <c r="HJS33" s="28"/>
      <c r="HJT33" s="28"/>
      <c r="HJU33" s="28"/>
      <c r="HJV33" s="28"/>
      <c r="HJW33" s="28"/>
      <c r="HJX33" s="28"/>
      <c r="HJY33" s="28"/>
      <c r="HJZ33" s="28"/>
      <c r="HKA33" s="28"/>
      <c r="HKB33" s="28"/>
      <c r="HKC33" s="28"/>
      <c r="HKD33" s="28"/>
      <c r="HKE33" s="28"/>
      <c r="HKF33" s="28"/>
      <c r="HKG33" s="28"/>
      <c r="HKH33" s="28"/>
      <c r="HKI33" s="28"/>
      <c r="HKJ33" s="28"/>
      <c r="HKK33" s="28"/>
      <c r="HKL33" s="28"/>
      <c r="HKM33" s="28"/>
      <c r="HKN33" s="28"/>
      <c r="HKO33" s="28"/>
      <c r="HKP33" s="28"/>
      <c r="HKQ33" s="28"/>
      <c r="HKR33" s="28"/>
      <c r="HKS33" s="28"/>
      <c r="HKT33" s="28"/>
      <c r="HKU33" s="28"/>
      <c r="HKV33" s="28"/>
      <c r="HKW33" s="28"/>
      <c r="HKX33" s="28"/>
      <c r="HKY33" s="28"/>
      <c r="HKZ33" s="28"/>
      <c r="HLA33" s="28"/>
      <c r="HLB33" s="28"/>
      <c r="HLC33" s="28"/>
      <c r="HLD33" s="28"/>
      <c r="HLE33" s="28"/>
      <c r="HLF33" s="28"/>
      <c r="HLG33" s="28"/>
      <c r="HLH33" s="28"/>
      <c r="HLI33" s="28"/>
      <c r="HLJ33" s="28"/>
      <c r="HLK33" s="28"/>
      <c r="HLL33" s="28"/>
      <c r="HLM33" s="28"/>
      <c r="HLN33" s="28"/>
      <c r="HLO33" s="28"/>
      <c r="HLP33" s="28"/>
      <c r="HLQ33" s="28"/>
      <c r="HLR33" s="28"/>
      <c r="HLS33" s="28"/>
      <c r="HLT33" s="28"/>
      <c r="HLU33" s="28"/>
      <c r="HLV33" s="28"/>
      <c r="HLW33" s="28"/>
      <c r="HLX33" s="28"/>
      <c r="HLY33" s="28"/>
      <c r="HLZ33" s="28"/>
      <c r="HMA33" s="28"/>
      <c r="HMB33" s="28"/>
      <c r="HMC33" s="28"/>
      <c r="HMD33" s="28"/>
      <c r="HME33" s="28"/>
      <c r="HMF33" s="28"/>
      <c r="HMG33" s="28"/>
      <c r="HMH33" s="28"/>
      <c r="HMI33" s="28"/>
      <c r="HMJ33" s="28"/>
      <c r="HMK33" s="28"/>
      <c r="HML33" s="28"/>
      <c r="HMM33" s="28"/>
      <c r="HMN33" s="28"/>
      <c r="HMO33" s="28"/>
      <c r="HMP33" s="28"/>
      <c r="HMQ33" s="28"/>
      <c r="HMR33" s="28"/>
      <c r="HMS33" s="28"/>
      <c r="HMT33" s="28"/>
      <c r="HMU33" s="28"/>
      <c r="HMV33" s="28"/>
      <c r="HMW33" s="28"/>
      <c r="HMX33" s="28"/>
      <c r="HMY33" s="28"/>
      <c r="HMZ33" s="28"/>
      <c r="HNA33" s="28"/>
      <c r="HNB33" s="28"/>
      <c r="HNC33" s="28"/>
      <c r="HND33" s="28"/>
      <c r="HNE33" s="28"/>
      <c r="HNF33" s="28"/>
      <c r="HNG33" s="28"/>
      <c r="HNH33" s="28"/>
      <c r="HNI33" s="28"/>
      <c r="HNJ33" s="28"/>
      <c r="HNK33" s="28"/>
      <c r="HNL33" s="28"/>
      <c r="HNM33" s="28"/>
      <c r="HNN33" s="28"/>
      <c r="HNO33" s="28"/>
      <c r="HNP33" s="28"/>
      <c r="HNQ33" s="28"/>
      <c r="HNR33" s="28"/>
      <c r="HNS33" s="28"/>
      <c r="HNT33" s="28"/>
      <c r="HNU33" s="28"/>
      <c r="HNV33" s="28"/>
      <c r="HNW33" s="28"/>
      <c r="HNX33" s="28"/>
      <c r="HNY33" s="28"/>
      <c r="HNZ33" s="28"/>
      <c r="HOA33" s="28"/>
      <c r="HOB33" s="28"/>
      <c r="HOC33" s="28"/>
      <c r="HOD33" s="28"/>
      <c r="HOE33" s="28"/>
      <c r="HOF33" s="28"/>
      <c r="HOG33" s="28"/>
      <c r="HOH33" s="28"/>
      <c r="HOI33" s="28"/>
      <c r="HOJ33" s="28"/>
      <c r="HOK33" s="28"/>
      <c r="HOL33" s="28"/>
      <c r="HOM33" s="28"/>
      <c r="HON33" s="28"/>
      <c r="HOO33" s="28"/>
      <c r="HOP33" s="28"/>
      <c r="HOQ33" s="28"/>
      <c r="HOR33" s="28"/>
      <c r="HOS33" s="28"/>
      <c r="HOT33" s="28"/>
      <c r="HOU33" s="28"/>
      <c r="HOV33" s="28"/>
      <c r="HOW33" s="28"/>
      <c r="HOX33" s="28"/>
      <c r="HOY33" s="28"/>
      <c r="HOZ33" s="28"/>
      <c r="HPA33" s="28"/>
      <c r="HPB33" s="28"/>
      <c r="HPC33" s="28"/>
      <c r="HPD33" s="28"/>
      <c r="HPE33" s="28"/>
      <c r="HPF33" s="28"/>
      <c r="HPG33" s="28"/>
      <c r="HPH33" s="28"/>
      <c r="HPI33" s="28"/>
      <c r="HPJ33" s="28"/>
      <c r="HPK33" s="28"/>
      <c r="HPL33" s="28"/>
      <c r="HPM33" s="28"/>
      <c r="HPN33" s="28"/>
      <c r="HPO33" s="28"/>
      <c r="HPP33" s="28"/>
      <c r="HPQ33" s="28"/>
      <c r="HPR33" s="28"/>
      <c r="HPS33" s="28"/>
      <c r="HPT33" s="28"/>
      <c r="HPU33" s="28"/>
      <c r="HPV33" s="28"/>
      <c r="HPW33" s="28"/>
      <c r="HPX33" s="28"/>
      <c r="HPY33" s="28"/>
      <c r="HPZ33" s="28"/>
      <c r="HQA33" s="28"/>
      <c r="HQB33" s="28"/>
      <c r="HQC33" s="28"/>
      <c r="HQD33" s="28"/>
      <c r="HQE33" s="28"/>
      <c r="HQF33" s="28"/>
      <c r="HQG33" s="28"/>
      <c r="HQH33" s="28"/>
      <c r="HQI33" s="28"/>
      <c r="HQJ33" s="28"/>
      <c r="HQK33" s="28"/>
      <c r="HQL33" s="28"/>
      <c r="HQM33" s="28"/>
      <c r="HQN33" s="28"/>
      <c r="HQO33" s="28"/>
      <c r="HQP33" s="28"/>
      <c r="HQQ33" s="28"/>
      <c r="HQR33" s="28"/>
      <c r="HQS33" s="28"/>
      <c r="HQT33" s="28"/>
      <c r="HQU33" s="28"/>
      <c r="HQV33" s="28"/>
      <c r="HQW33" s="28"/>
      <c r="HQX33" s="28"/>
      <c r="HQY33" s="28"/>
      <c r="HQZ33" s="28"/>
      <c r="HRA33" s="28"/>
      <c r="HRB33" s="28"/>
      <c r="HRC33" s="28"/>
      <c r="HRD33" s="28"/>
      <c r="HRE33" s="28"/>
      <c r="HRF33" s="28"/>
      <c r="HRG33" s="28"/>
      <c r="HRH33" s="28"/>
      <c r="HRI33" s="28"/>
      <c r="HRJ33" s="28"/>
      <c r="HRK33" s="28"/>
      <c r="HRL33" s="28"/>
      <c r="HRM33" s="28"/>
      <c r="HRN33" s="28"/>
      <c r="HRO33" s="28"/>
      <c r="HRP33" s="28"/>
      <c r="HRQ33" s="28"/>
      <c r="HRR33" s="28"/>
      <c r="HRS33" s="28"/>
      <c r="HRT33" s="28"/>
      <c r="HRU33" s="28"/>
      <c r="HRV33" s="28"/>
      <c r="HRW33" s="28"/>
      <c r="HRX33" s="28"/>
      <c r="HRY33" s="28"/>
      <c r="HRZ33" s="28"/>
      <c r="HSA33" s="28"/>
      <c r="HSB33" s="28"/>
      <c r="HSC33" s="28"/>
      <c r="HSD33" s="28"/>
      <c r="HSE33" s="28"/>
      <c r="HSF33" s="28"/>
      <c r="HSG33" s="28"/>
      <c r="HSH33" s="28"/>
      <c r="HSI33" s="28"/>
      <c r="HSJ33" s="28"/>
      <c r="HSK33" s="28"/>
      <c r="HSL33" s="28"/>
      <c r="HSM33" s="28"/>
      <c r="HSN33" s="28"/>
      <c r="HSO33" s="28"/>
      <c r="HSP33" s="28"/>
      <c r="HSQ33" s="28"/>
      <c r="HSR33" s="28"/>
      <c r="HSS33" s="28"/>
      <c r="HST33" s="28"/>
      <c r="HSU33" s="28"/>
      <c r="HSV33" s="28"/>
      <c r="HSW33" s="28"/>
      <c r="HSX33" s="28"/>
      <c r="HSY33" s="28"/>
      <c r="HSZ33" s="28"/>
      <c r="HTA33" s="28"/>
      <c r="HTB33" s="28"/>
      <c r="HTC33" s="28"/>
      <c r="HTD33" s="28"/>
      <c r="HTE33" s="28"/>
      <c r="HTF33" s="28"/>
      <c r="HTG33" s="28"/>
      <c r="HTH33" s="28"/>
      <c r="HTI33" s="28"/>
      <c r="HTJ33" s="28"/>
      <c r="HTK33" s="28"/>
      <c r="HTL33" s="28"/>
      <c r="HTM33" s="28"/>
      <c r="HTN33" s="28"/>
      <c r="HTO33" s="28"/>
      <c r="HTP33" s="28"/>
      <c r="HTQ33" s="28"/>
      <c r="HTR33" s="28"/>
      <c r="HTS33" s="28"/>
      <c r="HTT33" s="28"/>
      <c r="HTU33" s="28"/>
      <c r="HTV33" s="28"/>
      <c r="HTW33" s="28"/>
      <c r="HTX33" s="28"/>
      <c r="HTY33" s="28"/>
      <c r="HTZ33" s="28"/>
      <c r="HUA33" s="28"/>
      <c r="HUB33" s="28"/>
      <c r="HUC33" s="28"/>
      <c r="HUD33" s="28"/>
      <c r="HUE33" s="28"/>
      <c r="HUF33" s="28"/>
      <c r="HUG33" s="28"/>
      <c r="HUH33" s="28"/>
      <c r="HUI33" s="28"/>
      <c r="HUJ33" s="28"/>
      <c r="HUK33" s="28"/>
      <c r="HUL33" s="28"/>
      <c r="HUM33" s="28"/>
      <c r="HUN33" s="28"/>
      <c r="HUO33" s="28"/>
      <c r="HUP33" s="28"/>
      <c r="HUQ33" s="28"/>
      <c r="HUR33" s="28"/>
      <c r="HUS33" s="28"/>
      <c r="HUT33" s="28"/>
      <c r="HUU33" s="28"/>
      <c r="HUV33" s="28"/>
      <c r="HUW33" s="28"/>
      <c r="HUX33" s="28"/>
      <c r="HUY33" s="28"/>
      <c r="HUZ33" s="28"/>
      <c r="HVA33" s="28"/>
      <c r="HVB33" s="28"/>
      <c r="HVC33" s="28"/>
      <c r="HVD33" s="28"/>
      <c r="HVE33" s="28"/>
      <c r="HVF33" s="28"/>
      <c r="HVG33" s="28"/>
      <c r="HVH33" s="28"/>
      <c r="HVI33" s="28"/>
      <c r="HVJ33" s="28"/>
      <c r="HVK33" s="28"/>
      <c r="HVL33" s="28"/>
      <c r="HVM33" s="28"/>
      <c r="HVN33" s="28"/>
      <c r="HVO33" s="28"/>
      <c r="HVP33" s="28"/>
      <c r="HVQ33" s="28"/>
      <c r="HVR33" s="28"/>
      <c r="HVS33" s="28"/>
      <c r="HVT33" s="28"/>
      <c r="HVU33" s="28"/>
      <c r="HVV33" s="28"/>
      <c r="HVW33" s="28"/>
      <c r="HVX33" s="28"/>
      <c r="HVY33" s="28"/>
      <c r="HVZ33" s="28"/>
      <c r="HWA33" s="28"/>
      <c r="HWB33" s="28"/>
      <c r="HWC33" s="28"/>
      <c r="HWD33" s="28"/>
      <c r="HWE33" s="28"/>
      <c r="HWF33" s="28"/>
      <c r="HWG33" s="28"/>
      <c r="HWH33" s="28"/>
      <c r="HWI33" s="28"/>
      <c r="HWJ33" s="28"/>
      <c r="HWK33" s="28"/>
      <c r="HWL33" s="28"/>
      <c r="HWM33" s="28"/>
      <c r="HWN33" s="28"/>
      <c r="HWO33" s="28"/>
      <c r="HWP33" s="28"/>
      <c r="HWQ33" s="28"/>
      <c r="HWR33" s="28"/>
      <c r="HWS33" s="28"/>
      <c r="HWT33" s="28"/>
      <c r="HWU33" s="28"/>
      <c r="HWV33" s="28"/>
      <c r="HWW33" s="28"/>
      <c r="HWX33" s="28"/>
      <c r="HWY33" s="28"/>
      <c r="HWZ33" s="28"/>
      <c r="HXA33" s="28"/>
      <c r="HXB33" s="28"/>
      <c r="HXC33" s="28"/>
      <c r="HXD33" s="28"/>
      <c r="HXE33" s="28"/>
      <c r="HXF33" s="28"/>
      <c r="HXG33" s="28"/>
      <c r="HXH33" s="28"/>
      <c r="HXI33" s="28"/>
      <c r="HXJ33" s="28"/>
      <c r="HXK33" s="28"/>
      <c r="HXL33" s="28"/>
      <c r="HXM33" s="28"/>
      <c r="HXN33" s="28"/>
      <c r="HXO33" s="28"/>
      <c r="HXP33" s="28"/>
      <c r="HXQ33" s="28"/>
      <c r="HXR33" s="28"/>
      <c r="HXS33" s="28"/>
      <c r="HXT33" s="28"/>
      <c r="HXU33" s="28"/>
      <c r="HXV33" s="28"/>
      <c r="HXW33" s="28"/>
      <c r="HXX33" s="28"/>
      <c r="HXY33" s="28"/>
      <c r="HXZ33" s="28"/>
      <c r="HYA33" s="28"/>
      <c r="HYB33" s="28"/>
      <c r="HYC33" s="28"/>
      <c r="HYD33" s="28"/>
      <c r="HYE33" s="28"/>
      <c r="HYF33" s="28"/>
      <c r="HYG33" s="28"/>
      <c r="HYH33" s="28"/>
      <c r="HYI33" s="28"/>
      <c r="HYJ33" s="28"/>
      <c r="HYK33" s="28"/>
      <c r="HYL33" s="28"/>
      <c r="HYM33" s="28"/>
      <c r="HYN33" s="28"/>
      <c r="HYO33" s="28"/>
      <c r="HYP33" s="28"/>
      <c r="HYQ33" s="28"/>
      <c r="HYR33" s="28"/>
      <c r="HYS33" s="28"/>
      <c r="HYT33" s="28"/>
      <c r="HYU33" s="28"/>
      <c r="HYV33" s="28"/>
      <c r="HYW33" s="28"/>
      <c r="HYX33" s="28"/>
      <c r="HYY33" s="28"/>
      <c r="HYZ33" s="28"/>
      <c r="HZA33" s="28"/>
      <c r="HZB33" s="28"/>
      <c r="HZC33" s="28"/>
      <c r="HZD33" s="28"/>
      <c r="HZE33" s="28"/>
      <c r="HZF33" s="28"/>
      <c r="HZG33" s="28"/>
      <c r="HZH33" s="28"/>
      <c r="HZI33" s="28"/>
      <c r="HZJ33" s="28"/>
      <c r="HZK33" s="28"/>
      <c r="HZL33" s="28"/>
      <c r="HZM33" s="28"/>
      <c r="HZN33" s="28"/>
      <c r="HZO33" s="28"/>
      <c r="HZP33" s="28"/>
      <c r="HZQ33" s="28"/>
      <c r="HZR33" s="28"/>
      <c r="HZS33" s="28"/>
      <c r="HZT33" s="28"/>
      <c r="HZU33" s="28"/>
      <c r="HZV33" s="28"/>
      <c r="HZW33" s="28"/>
      <c r="HZX33" s="28"/>
      <c r="HZY33" s="28"/>
      <c r="HZZ33" s="28"/>
      <c r="IAA33" s="28"/>
      <c r="IAB33" s="28"/>
      <c r="IAC33" s="28"/>
      <c r="IAD33" s="28"/>
      <c r="IAE33" s="28"/>
      <c r="IAF33" s="28"/>
      <c r="IAG33" s="28"/>
      <c r="IAH33" s="28"/>
      <c r="IAI33" s="28"/>
      <c r="IAJ33" s="28"/>
      <c r="IAK33" s="28"/>
      <c r="IAL33" s="28"/>
      <c r="IAM33" s="28"/>
      <c r="IAN33" s="28"/>
      <c r="IAO33" s="28"/>
      <c r="IAP33" s="28"/>
      <c r="IAQ33" s="28"/>
      <c r="IAR33" s="28"/>
      <c r="IAS33" s="28"/>
      <c r="IAT33" s="28"/>
      <c r="IAU33" s="28"/>
      <c r="IAV33" s="28"/>
      <c r="IAW33" s="28"/>
      <c r="IAX33" s="28"/>
      <c r="IAY33" s="28"/>
      <c r="IAZ33" s="28"/>
      <c r="IBA33" s="28"/>
      <c r="IBB33" s="28"/>
      <c r="IBC33" s="28"/>
      <c r="IBD33" s="28"/>
      <c r="IBE33" s="28"/>
      <c r="IBF33" s="28"/>
      <c r="IBG33" s="28"/>
      <c r="IBH33" s="28"/>
      <c r="IBI33" s="28"/>
      <c r="IBJ33" s="28"/>
      <c r="IBK33" s="28"/>
      <c r="IBL33" s="28"/>
      <c r="IBM33" s="28"/>
      <c r="IBN33" s="28"/>
      <c r="IBO33" s="28"/>
      <c r="IBP33" s="28"/>
      <c r="IBQ33" s="28"/>
      <c r="IBR33" s="28"/>
      <c r="IBS33" s="28"/>
      <c r="IBT33" s="28"/>
      <c r="IBU33" s="28"/>
      <c r="IBV33" s="28"/>
      <c r="IBW33" s="28"/>
      <c r="IBX33" s="28"/>
      <c r="IBY33" s="28"/>
      <c r="IBZ33" s="28"/>
      <c r="ICA33" s="28"/>
      <c r="ICB33" s="28"/>
      <c r="ICC33" s="28"/>
      <c r="ICD33" s="28"/>
      <c r="ICE33" s="28"/>
      <c r="ICF33" s="28"/>
      <c r="ICG33" s="28"/>
      <c r="ICH33" s="28"/>
      <c r="ICI33" s="28"/>
      <c r="ICJ33" s="28"/>
      <c r="ICK33" s="28"/>
      <c r="ICL33" s="28"/>
      <c r="ICM33" s="28"/>
      <c r="ICN33" s="28"/>
      <c r="ICO33" s="28"/>
      <c r="ICP33" s="28"/>
      <c r="ICQ33" s="28"/>
      <c r="ICR33" s="28"/>
      <c r="ICS33" s="28"/>
      <c r="ICT33" s="28"/>
      <c r="ICU33" s="28"/>
      <c r="ICV33" s="28"/>
      <c r="ICW33" s="28"/>
      <c r="ICX33" s="28"/>
      <c r="ICY33" s="28"/>
      <c r="ICZ33" s="28"/>
      <c r="IDA33" s="28"/>
      <c r="IDB33" s="28"/>
      <c r="IDC33" s="28"/>
      <c r="IDD33" s="28"/>
      <c r="IDE33" s="28"/>
      <c r="IDF33" s="28"/>
      <c r="IDG33" s="28"/>
      <c r="IDH33" s="28"/>
      <c r="IDI33" s="28"/>
      <c r="IDJ33" s="28"/>
      <c r="IDK33" s="28"/>
      <c r="IDL33" s="28"/>
      <c r="IDM33" s="28"/>
      <c r="IDN33" s="28"/>
      <c r="IDO33" s="28"/>
      <c r="IDP33" s="28"/>
      <c r="IDQ33" s="28"/>
      <c r="IDR33" s="28"/>
      <c r="IDS33" s="28"/>
      <c r="IDT33" s="28"/>
      <c r="IDU33" s="28"/>
      <c r="IDV33" s="28"/>
      <c r="IDW33" s="28"/>
      <c r="IDX33" s="28"/>
      <c r="IDY33" s="28"/>
      <c r="IDZ33" s="28"/>
      <c r="IEA33" s="28"/>
      <c r="IEB33" s="28"/>
      <c r="IEC33" s="28"/>
      <c r="IED33" s="28"/>
      <c r="IEE33" s="28"/>
      <c r="IEF33" s="28"/>
      <c r="IEG33" s="28"/>
      <c r="IEH33" s="28"/>
      <c r="IEI33" s="28"/>
      <c r="IEJ33" s="28"/>
      <c r="IEK33" s="28"/>
      <c r="IEL33" s="28"/>
      <c r="IEM33" s="28"/>
      <c r="IEN33" s="28"/>
      <c r="IEO33" s="28"/>
      <c r="IEP33" s="28"/>
      <c r="IEQ33" s="28"/>
      <c r="IER33" s="28"/>
      <c r="IES33" s="28"/>
      <c r="IET33" s="28"/>
      <c r="IEU33" s="28"/>
      <c r="IEV33" s="28"/>
      <c r="IEW33" s="28"/>
      <c r="IEX33" s="28"/>
      <c r="IEY33" s="28"/>
      <c r="IEZ33" s="28"/>
      <c r="IFA33" s="28"/>
      <c r="IFB33" s="28"/>
      <c r="IFC33" s="28"/>
      <c r="IFD33" s="28"/>
      <c r="IFE33" s="28"/>
      <c r="IFF33" s="28"/>
      <c r="IFG33" s="28"/>
      <c r="IFH33" s="28"/>
      <c r="IFI33" s="28"/>
      <c r="IFJ33" s="28"/>
      <c r="IFK33" s="28"/>
      <c r="IFL33" s="28"/>
      <c r="IFM33" s="28"/>
      <c r="IFN33" s="28"/>
      <c r="IFO33" s="28"/>
      <c r="IFP33" s="28"/>
      <c r="IFQ33" s="28"/>
      <c r="IFR33" s="28"/>
      <c r="IFS33" s="28"/>
      <c r="IFT33" s="28"/>
      <c r="IFU33" s="28"/>
      <c r="IFV33" s="28"/>
      <c r="IFW33" s="28"/>
      <c r="IFX33" s="28"/>
      <c r="IFY33" s="28"/>
      <c r="IFZ33" s="28"/>
      <c r="IGA33" s="28"/>
      <c r="IGB33" s="28"/>
      <c r="IGC33" s="28"/>
      <c r="IGD33" s="28"/>
      <c r="IGE33" s="28"/>
      <c r="IGF33" s="28"/>
      <c r="IGG33" s="28"/>
      <c r="IGH33" s="28"/>
      <c r="IGI33" s="28"/>
      <c r="IGJ33" s="28"/>
      <c r="IGK33" s="28"/>
      <c r="IGL33" s="28"/>
      <c r="IGM33" s="28"/>
      <c r="IGN33" s="28"/>
      <c r="IGO33" s="28"/>
      <c r="IGP33" s="28"/>
      <c r="IGQ33" s="28"/>
      <c r="IGR33" s="28"/>
      <c r="IGS33" s="28"/>
      <c r="IGT33" s="28"/>
      <c r="IGU33" s="28"/>
      <c r="IGV33" s="28"/>
      <c r="IGW33" s="28"/>
      <c r="IGX33" s="28"/>
      <c r="IGY33" s="28"/>
      <c r="IGZ33" s="28"/>
      <c r="IHA33" s="28"/>
      <c r="IHB33" s="28"/>
      <c r="IHC33" s="28"/>
      <c r="IHD33" s="28"/>
      <c r="IHE33" s="28"/>
      <c r="IHF33" s="28"/>
      <c r="IHG33" s="28"/>
      <c r="IHH33" s="28"/>
      <c r="IHI33" s="28"/>
      <c r="IHJ33" s="28"/>
      <c r="IHK33" s="28"/>
      <c r="IHL33" s="28"/>
      <c r="IHM33" s="28"/>
      <c r="IHN33" s="28"/>
      <c r="IHO33" s="28"/>
      <c r="IHP33" s="28"/>
      <c r="IHQ33" s="28"/>
      <c r="IHR33" s="28"/>
      <c r="IHS33" s="28"/>
      <c r="IHT33" s="28"/>
      <c r="IHU33" s="28"/>
      <c r="IHV33" s="28"/>
      <c r="IHW33" s="28"/>
      <c r="IHX33" s="28"/>
      <c r="IHY33" s="28"/>
      <c r="IHZ33" s="28"/>
      <c r="IIA33" s="28"/>
      <c r="IIB33" s="28"/>
      <c r="IIC33" s="28"/>
      <c r="IID33" s="28"/>
      <c r="IIE33" s="28"/>
      <c r="IIF33" s="28"/>
      <c r="IIG33" s="28"/>
      <c r="IIH33" s="28"/>
      <c r="III33" s="28"/>
      <c r="IIJ33" s="28"/>
      <c r="IIK33" s="28"/>
      <c r="IIL33" s="28"/>
      <c r="IIM33" s="28"/>
      <c r="IIN33" s="28"/>
      <c r="IIO33" s="28"/>
      <c r="IIP33" s="28"/>
      <c r="IIQ33" s="28"/>
      <c r="IIR33" s="28"/>
      <c r="IIS33" s="28"/>
      <c r="IIT33" s="28"/>
      <c r="IIU33" s="28"/>
      <c r="IIV33" s="28"/>
      <c r="IIW33" s="28"/>
      <c r="IIX33" s="28"/>
      <c r="IIY33" s="28"/>
      <c r="IIZ33" s="28"/>
      <c r="IJA33" s="28"/>
      <c r="IJB33" s="28"/>
      <c r="IJC33" s="28"/>
      <c r="IJD33" s="28"/>
      <c r="IJE33" s="28"/>
      <c r="IJF33" s="28"/>
      <c r="IJG33" s="28"/>
      <c r="IJH33" s="28"/>
      <c r="IJI33" s="28"/>
      <c r="IJJ33" s="28"/>
      <c r="IJK33" s="28"/>
      <c r="IJL33" s="28"/>
      <c r="IJM33" s="28"/>
      <c r="IJN33" s="28"/>
      <c r="IJO33" s="28"/>
      <c r="IJP33" s="28"/>
      <c r="IJQ33" s="28"/>
      <c r="IJR33" s="28"/>
      <c r="IJS33" s="28"/>
      <c r="IJT33" s="28"/>
      <c r="IJU33" s="28"/>
      <c r="IJV33" s="28"/>
      <c r="IJW33" s="28"/>
      <c r="IJX33" s="28"/>
      <c r="IJY33" s="28"/>
      <c r="IJZ33" s="28"/>
      <c r="IKA33" s="28"/>
      <c r="IKB33" s="28"/>
      <c r="IKC33" s="28"/>
      <c r="IKD33" s="28"/>
      <c r="IKE33" s="28"/>
      <c r="IKF33" s="28"/>
      <c r="IKG33" s="28"/>
      <c r="IKH33" s="28"/>
      <c r="IKI33" s="28"/>
      <c r="IKJ33" s="28"/>
      <c r="IKK33" s="28"/>
      <c r="IKL33" s="28"/>
      <c r="IKM33" s="28"/>
      <c r="IKN33" s="28"/>
      <c r="IKO33" s="28"/>
      <c r="IKP33" s="28"/>
      <c r="IKQ33" s="28"/>
      <c r="IKR33" s="28"/>
      <c r="IKS33" s="28"/>
      <c r="IKT33" s="28"/>
      <c r="IKU33" s="28"/>
      <c r="IKV33" s="28"/>
      <c r="IKW33" s="28"/>
      <c r="IKX33" s="28"/>
      <c r="IKY33" s="28"/>
      <c r="IKZ33" s="28"/>
      <c r="ILA33" s="28"/>
      <c r="ILB33" s="28"/>
      <c r="ILC33" s="28"/>
      <c r="ILD33" s="28"/>
      <c r="ILE33" s="28"/>
      <c r="ILF33" s="28"/>
      <c r="ILG33" s="28"/>
      <c r="ILH33" s="28"/>
      <c r="ILI33" s="28"/>
      <c r="ILJ33" s="28"/>
      <c r="ILK33" s="28"/>
      <c r="ILL33" s="28"/>
      <c r="ILM33" s="28"/>
      <c r="ILN33" s="28"/>
      <c r="ILO33" s="28"/>
      <c r="ILP33" s="28"/>
      <c r="ILQ33" s="28"/>
      <c r="ILR33" s="28"/>
      <c r="ILS33" s="28"/>
      <c r="ILT33" s="28"/>
      <c r="ILU33" s="28"/>
      <c r="ILV33" s="28"/>
      <c r="ILW33" s="28"/>
      <c r="ILX33" s="28"/>
      <c r="ILY33" s="28"/>
      <c r="ILZ33" s="28"/>
      <c r="IMA33" s="28"/>
      <c r="IMB33" s="28"/>
      <c r="IMC33" s="28"/>
      <c r="IMD33" s="28"/>
      <c r="IME33" s="28"/>
      <c r="IMF33" s="28"/>
      <c r="IMG33" s="28"/>
      <c r="IMH33" s="28"/>
      <c r="IMI33" s="28"/>
      <c r="IMJ33" s="28"/>
      <c r="IMK33" s="28"/>
      <c r="IML33" s="28"/>
      <c r="IMM33" s="28"/>
      <c r="IMN33" s="28"/>
      <c r="IMO33" s="28"/>
      <c r="IMP33" s="28"/>
      <c r="IMQ33" s="28"/>
      <c r="IMR33" s="28"/>
      <c r="IMS33" s="28"/>
      <c r="IMT33" s="28"/>
      <c r="IMU33" s="28"/>
      <c r="IMV33" s="28"/>
      <c r="IMW33" s="28"/>
      <c r="IMX33" s="28"/>
      <c r="IMY33" s="28"/>
      <c r="IMZ33" s="28"/>
      <c r="INA33" s="28"/>
      <c r="INB33" s="28"/>
      <c r="INC33" s="28"/>
      <c r="IND33" s="28"/>
      <c r="INE33" s="28"/>
      <c r="INF33" s="28"/>
      <c r="ING33" s="28"/>
      <c r="INH33" s="28"/>
      <c r="INI33" s="28"/>
      <c r="INJ33" s="28"/>
      <c r="INK33" s="28"/>
      <c r="INL33" s="28"/>
      <c r="INM33" s="28"/>
      <c r="INN33" s="28"/>
      <c r="INO33" s="28"/>
      <c r="INP33" s="28"/>
      <c r="INQ33" s="28"/>
      <c r="INR33" s="28"/>
      <c r="INS33" s="28"/>
      <c r="INT33" s="28"/>
      <c r="INU33" s="28"/>
      <c r="INV33" s="28"/>
      <c r="INW33" s="28"/>
      <c r="INX33" s="28"/>
      <c r="INY33" s="28"/>
      <c r="INZ33" s="28"/>
      <c r="IOA33" s="28"/>
      <c r="IOB33" s="28"/>
      <c r="IOC33" s="28"/>
      <c r="IOD33" s="28"/>
      <c r="IOE33" s="28"/>
      <c r="IOF33" s="28"/>
      <c r="IOG33" s="28"/>
      <c r="IOH33" s="28"/>
      <c r="IOI33" s="28"/>
      <c r="IOJ33" s="28"/>
      <c r="IOK33" s="28"/>
      <c r="IOL33" s="28"/>
      <c r="IOM33" s="28"/>
      <c r="ION33" s="28"/>
      <c r="IOO33" s="28"/>
      <c r="IOP33" s="28"/>
      <c r="IOQ33" s="28"/>
      <c r="IOR33" s="28"/>
      <c r="IOS33" s="28"/>
      <c r="IOT33" s="28"/>
      <c r="IOU33" s="28"/>
      <c r="IOV33" s="28"/>
      <c r="IOW33" s="28"/>
      <c r="IOX33" s="28"/>
      <c r="IOY33" s="28"/>
      <c r="IOZ33" s="28"/>
      <c r="IPA33" s="28"/>
      <c r="IPB33" s="28"/>
      <c r="IPC33" s="28"/>
      <c r="IPD33" s="28"/>
      <c r="IPE33" s="28"/>
      <c r="IPF33" s="28"/>
      <c r="IPG33" s="28"/>
      <c r="IPH33" s="28"/>
      <c r="IPI33" s="28"/>
      <c r="IPJ33" s="28"/>
      <c r="IPK33" s="28"/>
      <c r="IPL33" s="28"/>
      <c r="IPM33" s="28"/>
      <c r="IPN33" s="28"/>
      <c r="IPO33" s="28"/>
      <c r="IPP33" s="28"/>
      <c r="IPQ33" s="28"/>
      <c r="IPR33" s="28"/>
      <c r="IPS33" s="28"/>
      <c r="IPT33" s="28"/>
      <c r="IPU33" s="28"/>
      <c r="IPV33" s="28"/>
      <c r="IPW33" s="28"/>
      <c r="IPX33" s="28"/>
      <c r="IPY33" s="28"/>
      <c r="IPZ33" s="28"/>
      <c r="IQA33" s="28"/>
      <c r="IQB33" s="28"/>
      <c r="IQC33" s="28"/>
      <c r="IQD33" s="28"/>
      <c r="IQE33" s="28"/>
      <c r="IQF33" s="28"/>
      <c r="IQG33" s="28"/>
      <c r="IQH33" s="28"/>
      <c r="IQI33" s="28"/>
      <c r="IQJ33" s="28"/>
      <c r="IQK33" s="28"/>
      <c r="IQL33" s="28"/>
      <c r="IQM33" s="28"/>
      <c r="IQN33" s="28"/>
      <c r="IQO33" s="28"/>
      <c r="IQP33" s="28"/>
      <c r="IQQ33" s="28"/>
      <c r="IQR33" s="28"/>
      <c r="IQS33" s="28"/>
      <c r="IQT33" s="28"/>
      <c r="IQU33" s="28"/>
      <c r="IQV33" s="28"/>
      <c r="IQW33" s="28"/>
      <c r="IQX33" s="28"/>
      <c r="IQY33" s="28"/>
      <c r="IQZ33" s="28"/>
      <c r="IRA33" s="28"/>
      <c r="IRB33" s="28"/>
      <c r="IRC33" s="28"/>
      <c r="IRD33" s="28"/>
      <c r="IRE33" s="28"/>
      <c r="IRF33" s="28"/>
      <c r="IRG33" s="28"/>
      <c r="IRH33" s="28"/>
      <c r="IRI33" s="28"/>
      <c r="IRJ33" s="28"/>
      <c r="IRK33" s="28"/>
      <c r="IRL33" s="28"/>
      <c r="IRM33" s="28"/>
      <c r="IRN33" s="28"/>
      <c r="IRO33" s="28"/>
      <c r="IRP33" s="28"/>
      <c r="IRQ33" s="28"/>
      <c r="IRR33" s="28"/>
      <c r="IRS33" s="28"/>
      <c r="IRT33" s="28"/>
      <c r="IRU33" s="28"/>
      <c r="IRV33" s="28"/>
      <c r="IRW33" s="28"/>
      <c r="IRX33" s="28"/>
      <c r="IRY33" s="28"/>
      <c r="IRZ33" s="28"/>
      <c r="ISA33" s="28"/>
      <c r="ISB33" s="28"/>
      <c r="ISC33" s="28"/>
      <c r="ISD33" s="28"/>
      <c r="ISE33" s="28"/>
      <c r="ISF33" s="28"/>
      <c r="ISG33" s="28"/>
      <c r="ISH33" s="28"/>
      <c r="ISI33" s="28"/>
      <c r="ISJ33" s="28"/>
      <c r="ISK33" s="28"/>
      <c r="ISL33" s="28"/>
      <c r="ISM33" s="28"/>
      <c r="ISN33" s="28"/>
      <c r="ISO33" s="28"/>
      <c r="ISP33" s="28"/>
      <c r="ISQ33" s="28"/>
      <c r="ISR33" s="28"/>
      <c r="ISS33" s="28"/>
      <c r="IST33" s="28"/>
      <c r="ISU33" s="28"/>
      <c r="ISV33" s="28"/>
      <c r="ISW33" s="28"/>
      <c r="ISX33" s="28"/>
      <c r="ISY33" s="28"/>
      <c r="ISZ33" s="28"/>
      <c r="ITA33" s="28"/>
      <c r="ITB33" s="28"/>
      <c r="ITC33" s="28"/>
      <c r="ITD33" s="28"/>
      <c r="ITE33" s="28"/>
      <c r="ITF33" s="28"/>
      <c r="ITG33" s="28"/>
      <c r="ITH33" s="28"/>
      <c r="ITI33" s="28"/>
      <c r="ITJ33" s="28"/>
      <c r="ITK33" s="28"/>
      <c r="ITL33" s="28"/>
      <c r="ITM33" s="28"/>
      <c r="ITN33" s="28"/>
      <c r="ITO33" s="28"/>
      <c r="ITP33" s="28"/>
      <c r="ITQ33" s="28"/>
      <c r="ITR33" s="28"/>
      <c r="ITS33" s="28"/>
      <c r="ITT33" s="28"/>
      <c r="ITU33" s="28"/>
      <c r="ITV33" s="28"/>
      <c r="ITW33" s="28"/>
      <c r="ITX33" s="28"/>
      <c r="ITY33" s="28"/>
      <c r="ITZ33" s="28"/>
      <c r="IUA33" s="28"/>
      <c r="IUB33" s="28"/>
      <c r="IUC33" s="28"/>
      <c r="IUD33" s="28"/>
      <c r="IUE33" s="28"/>
      <c r="IUF33" s="28"/>
      <c r="IUG33" s="28"/>
      <c r="IUH33" s="28"/>
      <c r="IUI33" s="28"/>
      <c r="IUJ33" s="28"/>
      <c r="IUK33" s="28"/>
      <c r="IUL33" s="28"/>
      <c r="IUM33" s="28"/>
      <c r="IUN33" s="28"/>
      <c r="IUO33" s="28"/>
      <c r="IUP33" s="28"/>
      <c r="IUQ33" s="28"/>
      <c r="IUR33" s="28"/>
      <c r="IUS33" s="28"/>
      <c r="IUT33" s="28"/>
      <c r="IUU33" s="28"/>
      <c r="IUV33" s="28"/>
      <c r="IUW33" s="28"/>
      <c r="IUX33" s="28"/>
      <c r="IUY33" s="28"/>
      <c r="IUZ33" s="28"/>
      <c r="IVA33" s="28"/>
      <c r="IVB33" s="28"/>
      <c r="IVC33" s="28"/>
      <c r="IVD33" s="28"/>
      <c r="IVE33" s="28"/>
      <c r="IVF33" s="28"/>
      <c r="IVG33" s="28"/>
      <c r="IVH33" s="28"/>
      <c r="IVI33" s="28"/>
      <c r="IVJ33" s="28"/>
      <c r="IVK33" s="28"/>
      <c r="IVL33" s="28"/>
      <c r="IVM33" s="28"/>
      <c r="IVN33" s="28"/>
      <c r="IVO33" s="28"/>
      <c r="IVP33" s="28"/>
      <c r="IVQ33" s="28"/>
      <c r="IVR33" s="28"/>
      <c r="IVS33" s="28"/>
      <c r="IVT33" s="28"/>
      <c r="IVU33" s="28"/>
      <c r="IVV33" s="28"/>
      <c r="IVW33" s="28"/>
      <c r="IVX33" s="28"/>
      <c r="IVY33" s="28"/>
      <c r="IVZ33" s="28"/>
      <c r="IWA33" s="28"/>
      <c r="IWB33" s="28"/>
      <c r="IWC33" s="28"/>
      <c r="IWD33" s="28"/>
      <c r="IWE33" s="28"/>
      <c r="IWF33" s="28"/>
      <c r="IWG33" s="28"/>
      <c r="IWH33" s="28"/>
      <c r="IWI33" s="28"/>
      <c r="IWJ33" s="28"/>
      <c r="IWK33" s="28"/>
      <c r="IWL33" s="28"/>
      <c r="IWM33" s="28"/>
      <c r="IWN33" s="28"/>
      <c r="IWO33" s="28"/>
      <c r="IWP33" s="28"/>
      <c r="IWQ33" s="28"/>
      <c r="IWR33" s="28"/>
      <c r="IWS33" s="28"/>
      <c r="IWT33" s="28"/>
      <c r="IWU33" s="28"/>
      <c r="IWV33" s="28"/>
      <c r="IWW33" s="28"/>
      <c r="IWX33" s="28"/>
      <c r="IWY33" s="28"/>
      <c r="IWZ33" s="28"/>
      <c r="IXA33" s="28"/>
      <c r="IXB33" s="28"/>
      <c r="IXC33" s="28"/>
      <c r="IXD33" s="28"/>
      <c r="IXE33" s="28"/>
      <c r="IXF33" s="28"/>
      <c r="IXG33" s="28"/>
      <c r="IXH33" s="28"/>
      <c r="IXI33" s="28"/>
      <c r="IXJ33" s="28"/>
      <c r="IXK33" s="28"/>
      <c r="IXL33" s="28"/>
      <c r="IXM33" s="28"/>
      <c r="IXN33" s="28"/>
      <c r="IXO33" s="28"/>
      <c r="IXP33" s="28"/>
      <c r="IXQ33" s="28"/>
      <c r="IXR33" s="28"/>
      <c r="IXS33" s="28"/>
      <c r="IXT33" s="28"/>
      <c r="IXU33" s="28"/>
      <c r="IXV33" s="28"/>
      <c r="IXW33" s="28"/>
      <c r="IXX33" s="28"/>
      <c r="IXY33" s="28"/>
      <c r="IXZ33" s="28"/>
      <c r="IYA33" s="28"/>
      <c r="IYB33" s="28"/>
      <c r="IYC33" s="28"/>
      <c r="IYD33" s="28"/>
      <c r="IYE33" s="28"/>
      <c r="IYF33" s="28"/>
      <c r="IYG33" s="28"/>
      <c r="IYH33" s="28"/>
      <c r="IYI33" s="28"/>
      <c r="IYJ33" s="28"/>
      <c r="IYK33" s="28"/>
      <c r="IYL33" s="28"/>
      <c r="IYM33" s="28"/>
      <c r="IYN33" s="28"/>
      <c r="IYO33" s="28"/>
      <c r="IYP33" s="28"/>
      <c r="IYQ33" s="28"/>
      <c r="IYR33" s="28"/>
      <c r="IYS33" s="28"/>
      <c r="IYT33" s="28"/>
      <c r="IYU33" s="28"/>
      <c r="IYV33" s="28"/>
      <c r="IYW33" s="28"/>
      <c r="IYX33" s="28"/>
      <c r="IYY33" s="28"/>
      <c r="IYZ33" s="28"/>
      <c r="IZA33" s="28"/>
      <c r="IZB33" s="28"/>
      <c r="IZC33" s="28"/>
      <c r="IZD33" s="28"/>
      <c r="IZE33" s="28"/>
      <c r="IZF33" s="28"/>
      <c r="IZG33" s="28"/>
      <c r="IZH33" s="28"/>
      <c r="IZI33" s="28"/>
      <c r="IZJ33" s="28"/>
      <c r="IZK33" s="28"/>
      <c r="IZL33" s="28"/>
      <c r="IZM33" s="28"/>
      <c r="IZN33" s="28"/>
      <c r="IZO33" s="28"/>
      <c r="IZP33" s="28"/>
      <c r="IZQ33" s="28"/>
      <c r="IZR33" s="28"/>
      <c r="IZS33" s="28"/>
      <c r="IZT33" s="28"/>
      <c r="IZU33" s="28"/>
      <c r="IZV33" s="28"/>
      <c r="IZW33" s="28"/>
      <c r="IZX33" s="28"/>
      <c r="IZY33" s="28"/>
      <c r="IZZ33" s="28"/>
      <c r="JAA33" s="28"/>
      <c r="JAB33" s="28"/>
      <c r="JAC33" s="28"/>
      <c r="JAD33" s="28"/>
      <c r="JAE33" s="28"/>
      <c r="JAF33" s="28"/>
      <c r="JAG33" s="28"/>
      <c r="JAH33" s="28"/>
      <c r="JAI33" s="28"/>
      <c r="JAJ33" s="28"/>
      <c r="JAK33" s="28"/>
      <c r="JAL33" s="28"/>
      <c r="JAM33" s="28"/>
      <c r="JAN33" s="28"/>
      <c r="JAO33" s="28"/>
      <c r="JAP33" s="28"/>
      <c r="JAQ33" s="28"/>
      <c r="JAR33" s="28"/>
      <c r="JAS33" s="28"/>
      <c r="JAT33" s="28"/>
      <c r="JAU33" s="28"/>
      <c r="JAV33" s="28"/>
      <c r="JAW33" s="28"/>
      <c r="JAX33" s="28"/>
      <c r="JAY33" s="28"/>
      <c r="JAZ33" s="28"/>
      <c r="JBA33" s="28"/>
      <c r="JBB33" s="28"/>
      <c r="JBC33" s="28"/>
      <c r="JBD33" s="28"/>
      <c r="JBE33" s="28"/>
      <c r="JBF33" s="28"/>
      <c r="JBG33" s="28"/>
      <c r="JBH33" s="28"/>
      <c r="JBI33" s="28"/>
      <c r="JBJ33" s="28"/>
      <c r="JBK33" s="28"/>
      <c r="JBL33" s="28"/>
      <c r="JBM33" s="28"/>
      <c r="JBN33" s="28"/>
      <c r="JBO33" s="28"/>
      <c r="JBP33" s="28"/>
      <c r="JBQ33" s="28"/>
      <c r="JBR33" s="28"/>
      <c r="JBS33" s="28"/>
      <c r="JBT33" s="28"/>
      <c r="JBU33" s="28"/>
      <c r="JBV33" s="28"/>
      <c r="JBW33" s="28"/>
      <c r="JBX33" s="28"/>
      <c r="JBY33" s="28"/>
      <c r="JBZ33" s="28"/>
      <c r="JCA33" s="28"/>
      <c r="JCB33" s="28"/>
      <c r="JCC33" s="28"/>
      <c r="JCD33" s="28"/>
      <c r="JCE33" s="28"/>
      <c r="JCF33" s="28"/>
      <c r="JCG33" s="28"/>
      <c r="JCH33" s="28"/>
      <c r="JCI33" s="28"/>
      <c r="JCJ33" s="28"/>
      <c r="JCK33" s="28"/>
      <c r="JCL33" s="28"/>
      <c r="JCM33" s="28"/>
      <c r="JCN33" s="28"/>
      <c r="JCO33" s="28"/>
      <c r="JCP33" s="28"/>
      <c r="JCQ33" s="28"/>
      <c r="JCR33" s="28"/>
      <c r="JCS33" s="28"/>
      <c r="JCT33" s="28"/>
      <c r="JCU33" s="28"/>
      <c r="JCV33" s="28"/>
      <c r="JCW33" s="28"/>
      <c r="JCX33" s="28"/>
      <c r="JCY33" s="28"/>
      <c r="JCZ33" s="28"/>
      <c r="JDA33" s="28"/>
      <c r="JDB33" s="28"/>
      <c r="JDC33" s="28"/>
      <c r="JDD33" s="28"/>
      <c r="JDE33" s="28"/>
      <c r="JDF33" s="28"/>
      <c r="JDG33" s="28"/>
      <c r="JDH33" s="28"/>
      <c r="JDI33" s="28"/>
      <c r="JDJ33" s="28"/>
      <c r="JDK33" s="28"/>
      <c r="JDL33" s="28"/>
      <c r="JDM33" s="28"/>
      <c r="JDN33" s="28"/>
      <c r="JDO33" s="28"/>
      <c r="JDP33" s="28"/>
      <c r="JDQ33" s="28"/>
      <c r="JDR33" s="28"/>
      <c r="JDS33" s="28"/>
      <c r="JDT33" s="28"/>
      <c r="JDU33" s="28"/>
      <c r="JDV33" s="28"/>
      <c r="JDW33" s="28"/>
      <c r="JDX33" s="28"/>
      <c r="JDY33" s="28"/>
      <c r="JDZ33" s="28"/>
      <c r="JEA33" s="28"/>
      <c r="JEB33" s="28"/>
      <c r="JEC33" s="28"/>
      <c r="JED33" s="28"/>
      <c r="JEE33" s="28"/>
      <c r="JEF33" s="28"/>
      <c r="JEG33" s="28"/>
      <c r="JEH33" s="28"/>
      <c r="JEI33" s="28"/>
      <c r="JEJ33" s="28"/>
      <c r="JEK33" s="28"/>
      <c r="JEL33" s="28"/>
      <c r="JEM33" s="28"/>
      <c r="JEN33" s="28"/>
      <c r="JEO33" s="28"/>
      <c r="JEP33" s="28"/>
      <c r="JEQ33" s="28"/>
      <c r="JER33" s="28"/>
      <c r="JES33" s="28"/>
      <c r="JET33" s="28"/>
      <c r="JEU33" s="28"/>
      <c r="JEV33" s="28"/>
      <c r="JEW33" s="28"/>
      <c r="JEX33" s="28"/>
      <c r="JEY33" s="28"/>
      <c r="JEZ33" s="28"/>
      <c r="JFA33" s="28"/>
      <c r="JFB33" s="28"/>
      <c r="JFC33" s="28"/>
      <c r="JFD33" s="28"/>
      <c r="JFE33" s="28"/>
      <c r="JFF33" s="28"/>
      <c r="JFG33" s="28"/>
      <c r="JFH33" s="28"/>
      <c r="JFI33" s="28"/>
      <c r="JFJ33" s="28"/>
      <c r="JFK33" s="28"/>
      <c r="JFL33" s="28"/>
      <c r="JFM33" s="28"/>
      <c r="JFN33" s="28"/>
      <c r="JFO33" s="28"/>
      <c r="JFP33" s="28"/>
      <c r="JFQ33" s="28"/>
      <c r="JFR33" s="28"/>
      <c r="JFS33" s="28"/>
      <c r="JFT33" s="28"/>
      <c r="JFU33" s="28"/>
      <c r="JFV33" s="28"/>
      <c r="JFW33" s="28"/>
      <c r="JFX33" s="28"/>
      <c r="JFY33" s="28"/>
      <c r="JFZ33" s="28"/>
      <c r="JGA33" s="28"/>
      <c r="JGB33" s="28"/>
      <c r="JGC33" s="28"/>
      <c r="JGD33" s="28"/>
      <c r="JGE33" s="28"/>
      <c r="JGF33" s="28"/>
      <c r="JGG33" s="28"/>
      <c r="JGH33" s="28"/>
      <c r="JGI33" s="28"/>
      <c r="JGJ33" s="28"/>
      <c r="JGK33" s="28"/>
      <c r="JGL33" s="28"/>
      <c r="JGM33" s="28"/>
      <c r="JGN33" s="28"/>
      <c r="JGO33" s="28"/>
      <c r="JGP33" s="28"/>
      <c r="JGQ33" s="28"/>
      <c r="JGR33" s="28"/>
      <c r="JGS33" s="28"/>
      <c r="JGT33" s="28"/>
      <c r="JGU33" s="28"/>
      <c r="JGV33" s="28"/>
      <c r="JGW33" s="28"/>
      <c r="JGX33" s="28"/>
      <c r="JGY33" s="28"/>
      <c r="JGZ33" s="28"/>
      <c r="JHA33" s="28"/>
      <c r="JHB33" s="28"/>
      <c r="JHC33" s="28"/>
      <c r="JHD33" s="28"/>
      <c r="JHE33" s="28"/>
      <c r="JHF33" s="28"/>
      <c r="JHG33" s="28"/>
      <c r="JHH33" s="28"/>
      <c r="JHI33" s="28"/>
      <c r="JHJ33" s="28"/>
      <c r="JHK33" s="28"/>
      <c r="JHL33" s="28"/>
      <c r="JHM33" s="28"/>
      <c r="JHN33" s="28"/>
      <c r="JHO33" s="28"/>
      <c r="JHP33" s="28"/>
      <c r="JHQ33" s="28"/>
      <c r="JHR33" s="28"/>
      <c r="JHS33" s="28"/>
      <c r="JHT33" s="28"/>
      <c r="JHU33" s="28"/>
      <c r="JHV33" s="28"/>
      <c r="JHW33" s="28"/>
      <c r="JHX33" s="28"/>
      <c r="JHY33" s="28"/>
      <c r="JHZ33" s="28"/>
      <c r="JIA33" s="28"/>
      <c r="JIB33" s="28"/>
      <c r="JIC33" s="28"/>
      <c r="JID33" s="28"/>
      <c r="JIE33" s="28"/>
      <c r="JIF33" s="28"/>
      <c r="JIG33" s="28"/>
      <c r="JIH33" s="28"/>
      <c r="JII33" s="28"/>
      <c r="JIJ33" s="28"/>
      <c r="JIK33" s="28"/>
      <c r="JIL33" s="28"/>
      <c r="JIM33" s="28"/>
      <c r="JIN33" s="28"/>
      <c r="JIO33" s="28"/>
      <c r="JIP33" s="28"/>
      <c r="JIQ33" s="28"/>
      <c r="JIR33" s="28"/>
      <c r="JIS33" s="28"/>
      <c r="JIT33" s="28"/>
      <c r="JIU33" s="28"/>
      <c r="JIV33" s="28"/>
      <c r="JIW33" s="28"/>
      <c r="JIX33" s="28"/>
      <c r="JIY33" s="28"/>
      <c r="JIZ33" s="28"/>
      <c r="JJA33" s="28"/>
      <c r="JJB33" s="28"/>
      <c r="JJC33" s="28"/>
      <c r="JJD33" s="28"/>
      <c r="JJE33" s="28"/>
      <c r="JJF33" s="28"/>
      <c r="JJG33" s="28"/>
      <c r="JJH33" s="28"/>
      <c r="JJI33" s="28"/>
      <c r="JJJ33" s="28"/>
      <c r="JJK33" s="28"/>
      <c r="JJL33" s="28"/>
      <c r="JJM33" s="28"/>
      <c r="JJN33" s="28"/>
      <c r="JJO33" s="28"/>
      <c r="JJP33" s="28"/>
      <c r="JJQ33" s="28"/>
      <c r="JJR33" s="28"/>
      <c r="JJS33" s="28"/>
      <c r="JJT33" s="28"/>
      <c r="JJU33" s="28"/>
      <c r="JJV33" s="28"/>
      <c r="JJW33" s="28"/>
      <c r="JJX33" s="28"/>
      <c r="JJY33" s="28"/>
      <c r="JJZ33" s="28"/>
      <c r="JKA33" s="28"/>
      <c r="JKB33" s="28"/>
      <c r="JKC33" s="28"/>
      <c r="JKD33" s="28"/>
      <c r="JKE33" s="28"/>
      <c r="JKF33" s="28"/>
      <c r="JKG33" s="28"/>
      <c r="JKH33" s="28"/>
      <c r="JKI33" s="28"/>
      <c r="JKJ33" s="28"/>
      <c r="JKK33" s="28"/>
      <c r="JKL33" s="28"/>
      <c r="JKM33" s="28"/>
      <c r="JKN33" s="28"/>
      <c r="JKO33" s="28"/>
      <c r="JKP33" s="28"/>
      <c r="JKQ33" s="28"/>
      <c r="JKR33" s="28"/>
      <c r="JKS33" s="28"/>
      <c r="JKT33" s="28"/>
      <c r="JKU33" s="28"/>
      <c r="JKV33" s="28"/>
      <c r="JKW33" s="28"/>
      <c r="JKX33" s="28"/>
      <c r="JKY33" s="28"/>
      <c r="JKZ33" s="28"/>
      <c r="JLA33" s="28"/>
      <c r="JLB33" s="28"/>
      <c r="JLC33" s="28"/>
      <c r="JLD33" s="28"/>
      <c r="JLE33" s="28"/>
      <c r="JLF33" s="28"/>
      <c r="JLG33" s="28"/>
      <c r="JLH33" s="28"/>
      <c r="JLI33" s="28"/>
      <c r="JLJ33" s="28"/>
      <c r="JLK33" s="28"/>
      <c r="JLL33" s="28"/>
      <c r="JLM33" s="28"/>
      <c r="JLN33" s="28"/>
      <c r="JLO33" s="28"/>
      <c r="JLP33" s="28"/>
      <c r="JLQ33" s="28"/>
      <c r="JLR33" s="28"/>
      <c r="JLS33" s="28"/>
      <c r="JLT33" s="28"/>
      <c r="JLU33" s="28"/>
      <c r="JLV33" s="28"/>
      <c r="JLW33" s="28"/>
      <c r="JLX33" s="28"/>
      <c r="JLY33" s="28"/>
      <c r="JLZ33" s="28"/>
      <c r="JMA33" s="28"/>
      <c r="JMB33" s="28"/>
      <c r="JMC33" s="28"/>
      <c r="JMD33" s="28"/>
      <c r="JME33" s="28"/>
      <c r="JMF33" s="28"/>
      <c r="JMG33" s="28"/>
      <c r="JMH33" s="28"/>
      <c r="JMI33" s="28"/>
      <c r="JMJ33" s="28"/>
      <c r="JMK33" s="28"/>
      <c r="JML33" s="28"/>
      <c r="JMM33" s="28"/>
      <c r="JMN33" s="28"/>
      <c r="JMO33" s="28"/>
      <c r="JMP33" s="28"/>
      <c r="JMQ33" s="28"/>
      <c r="JMR33" s="28"/>
      <c r="JMS33" s="28"/>
      <c r="JMT33" s="28"/>
      <c r="JMU33" s="28"/>
      <c r="JMV33" s="28"/>
      <c r="JMW33" s="28"/>
      <c r="JMX33" s="28"/>
      <c r="JMY33" s="28"/>
      <c r="JMZ33" s="28"/>
      <c r="JNA33" s="28"/>
      <c r="JNB33" s="28"/>
      <c r="JNC33" s="28"/>
      <c r="JND33" s="28"/>
      <c r="JNE33" s="28"/>
      <c r="JNF33" s="28"/>
      <c r="JNG33" s="28"/>
      <c r="JNH33" s="28"/>
      <c r="JNI33" s="28"/>
      <c r="JNJ33" s="28"/>
      <c r="JNK33" s="28"/>
      <c r="JNL33" s="28"/>
      <c r="JNM33" s="28"/>
      <c r="JNN33" s="28"/>
      <c r="JNO33" s="28"/>
      <c r="JNP33" s="28"/>
      <c r="JNQ33" s="28"/>
      <c r="JNR33" s="28"/>
      <c r="JNS33" s="28"/>
      <c r="JNT33" s="28"/>
      <c r="JNU33" s="28"/>
      <c r="JNV33" s="28"/>
      <c r="JNW33" s="28"/>
      <c r="JNX33" s="28"/>
      <c r="JNY33" s="28"/>
      <c r="JNZ33" s="28"/>
      <c r="JOA33" s="28"/>
      <c r="JOB33" s="28"/>
      <c r="JOC33" s="28"/>
      <c r="JOD33" s="28"/>
      <c r="JOE33" s="28"/>
      <c r="JOF33" s="28"/>
      <c r="JOG33" s="28"/>
      <c r="JOH33" s="28"/>
      <c r="JOI33" s="28"/>
      <c r="JOJ33" s="28"/>
      <c r="JOK33" s="28"/>
      <c r="JOL33" s="28"/>
      <c r="JOM33" s="28"/>
      <c r="JON33" s="28"/>
      <c r="JOO33" s="28"/>
      <c r="JOP33" s="28"/>
      <c r="JOQ33" s="28"/>
      <c r="JOR33" s="28"/>
      <c r="JOS33" s="28"/>
      <c r="JOT33" s="28"/>
      <c r="JOU33" s="28"/>
      <c r="JOV33" s="28"/>
      <c r="JOW33" s="28"/>
      <c r="JOX33" s="28"/>
      <c r="JOY33" s="28"/>
      <c r="JOZ33" s="28"/>
      <c r="JPA33" s="28"/>
      <c r="JPB33" s="28"/>
      <c r="JPC33" s="28"/>
      <c r="JPD33" s="28"/>
      <c r="JPE33" s="28"/>
      <c r="JPF33" s="28"/>
      <c r="JPG33" s="28"/>
      <c r="JPH33" s="28"/>
      <c r="JPI33" s="28"/>
      <c r="JPJ33" s="28"/>
      <c r="JPK33" s="28"/>
      <c r="JPL33" s="28"/>
      <c r="JPM33" s="28"/>
      <c r="JPN33" s="28"/>
      <c r="JPO33" s="28"/>
      <c r="JPP33" s="28"/>
      <c r="JPQ33" s="28"/>
      <c r="JPR33" s="28"/>
      <c r="JPS33" s="28"/>
      <c r="JPT33" s="28"/>
      <c r="JPU33" s="28"/>
      <c r="JPV33" s="28"/>
      <c r="JPW33" s="28"/>
      <c r="JPX33" s="28"/>
      <c r="JPY33" s="28"/>
      <c r="JPZ33" s="28"/>
      <c r="JQA33" s="28"/>
      <c r="JQB33" s="28"/>
      <c r="JQC33" s="28"/>
      <c r="JQD33" s="28"/>
      <c r="JQE33" s="28"/>
      <c r="JQF33" s="28"/>
      <c r="JQG33" s="28"/>
      <c r="JQH33" s="28"/>
      <c r="JQI33" s="28"/>
      <c r="JQJ33" s="28"/>
      <c r="JQK33" s="28"/>
      <c r="JQL33" s="28"/>
      <c r="JQM33" s="28"/>
      <c r="JQN33" s="28"/>
      <c r="JQO33" s="28"/>
      <c r="JQP33" s="28"/>
      <c r="JQQ33" s="28"/>
      <c r="JQR33" s="28"/>
      <c r="JQS33" s="28"/>
      <c r="JQT33" s="28"/>
      <c r="JQU33" s="28"/>
      <c r="JQV33" s="28"/>
      <c r="JQW33" s="28"/>
      <c r="JQX33" s="28"/>
      <c r="JQY33" s="28"/>
      <c r="JQZ33" s="28"/>
      <c r="JRA33" s="28"/>
      <c r="JRB33" s="28"/>
      <c r="JRC33" s="28"/>
      <c r="JRD33" s="28"/>
      <c r="JRE33" s="28"/>
      <c r="JRF33" s="28"/>
      <c r="JRG33" s="28"/>
      <c r="JRH33" s="28"/>
      <c r="JRI33" s="28"/>
      <c r="JRJ33" s="28"/>
      <c r="JRK33" s="28"/>
      <c r="JRL33" s="28"/>
      <c r="JRM33" s="28"/>
      <c r="JRN33" s="28"/>
      <c r="JRO33" s="28"/>
      <c r="JRP33" s="28"/>
      <c r="JRQ33" s="28"/>
      <c r="JRR33" s="28"/>
      <c r="JRS33" s="28"/>
      <c r="JRT33" s="28"/>
      <c r="JRU33" s="28"/>
      <c r="JRV33" s="28"/>
      <c r="JRW33" s="28"/>
      <c r="JRX33" s="28"/>
      <c r="JRY33" s="28"/>
      <c r="JRZ33" s="28"/>
      <c r="JSA33" s="28"/>
      <c r="JSB33" s="28"/>
      <c r="JSC33" s="28"/>
      <c r="JSD33" s="28"/>
      <c r="JSE33" s="28"/>
      <c r="JSF33" s="28"/>
      <c r="JSG33" s="28"/>
      <c r="JSH33" s="28"/>
      <c r="JSI33" s="28"/>
      <c r="JSJ33" s="28"/>
      <c r="JSK33" s="28"/>
      <c r="JSL33" s="28"/>
      <c r="JSM33" s="28"/>
      <c r="JSN33" s="28"/>
      <c r="JSO33" s="28"/>
      <c r="JSP33" s="28"/>
      <c r="JSQ33" s="28"/>
      <c r="JSR33" s="28"/>
      <c r="JSS33" s="28"/>
      <c r="JST33" s="28"/>
      <c r="JSU33" s="28"/>
      <c r="JSV33" s="28"/>
      <c r="JSW33" s="28"/>
      <c r="JSX33" s="28"/>
      <c r="JSY33" s="28"/>
      <c r="JSZ33" s="28"/>
      <c r="JTA33" s="28"/>
      <c r="JTB33" s="28"/>
      <c r="JTC33" s="28"/>
      <c r="JTD33" s="28"/>
      <c r="JTE33" s="28"/>
      <c r="JTF33" s="28"/>
      <c r="JTG33" s="28"/>
      <c r="JTH33" s="28"/>
      <c r="JTI33" s="28"/>
      <c r="JTJ33" s="28"/>
      <c r="JTK33" s="28"/>
      <c r="JTL33" s="28"/>
      <c r="JTM33" s="28"/>
      <c r="JTN33" s="28"/>
      <c r="JTO33" s="28"/>
      <c r="JTP33" s="28"/>
      <c r="JTQ33" s="28"/>
      <c r="JTR33" s="28"/>
      <c r="JTS33" s="28"/>
      <c r="JTT33" s="28"/>
      <c r="JTU33" s="28"/>
      <c r="JTV33" s="28"/>
      <c r="JTW33" s="28"/>
      <c r="JTX33" s="28"/>
      <c r="JTY33" s="28"/>
      <c r="JTZ33" s="28"/>
      <c r="JUA33" s="28"/>
      <c r="JUB33" s="28"/>
      <c r="JUC33" s="28"/>
      <c r="JUD33" s="28"/>
      <c r="JUE33" s="28"/>
      <c r="JUF33" s="28"/>
      <c r="JUG33" s="28"/>
      <c r="JUH33" s="28"/>
      <c r="JUI33" s="28"/>
      <c r="JUJ33" s="28"/>
      <c r="JUK33" s="28"/>
      <c r="JUL33" s="28"/>
      <c r="JUM33" s="28"/>
      <c r="JUN33" s="28"/>
      <c r="JUO33" s="28"/>
      <c r="JUP33" s="28"/>
      <c r="JUQ33" s="28"/>
      <c r="JUR33" s="28"/>
      <c r="JUS33" s="28"/>
      <c r="JUT33" s="28"/>
      <c r="JUU33" s="28"/>
      <c r="JUV33" s="28"/>
      <c r="JUW33" s="28"/>
      <c r="JUX33" s="28"/>
      <c r="JUY33" s="28"/>
      <c r="JUZ33" s="28"/>
      <c r="JVA33" s="28"/>
      <c r="JVB33" s="28"/>
      <c r="JVC33" s="28"/>
      <c r="JVD33" s="28"/>
      <c r="JVE33" s="28"/>
      <c r="JVF33" s="28"/>
      <c r="JVG33" s="28"/>
      <c r="JVH33" s="28"/>
      <c r="JVI33" s="28"/>
      <c r="JVJ33" s="28"/>
      <c r="JVK33" s="28"/>
      <c r="JVL33" s="28"/>
      <c r="JVM33" s="28"/>
      <c r="JVN33" s="28"/>
      <c r="JVO33" s="28"/>
      <c r="JVP33" s="28"/>
      <c r="JVQ33" s="28"/>
      <c r="JVR33" s="28"/>
      <c r="JVS33" s="28"/>
      <c r="JVT33" s="28"/>
      <c r="JVU33" s="28"/>
      <c r="JVV33" s="28"/>
      <c r="JVW33" s="28"/>
      <c r="JVX33" s="28"/>
      <c r="JVY33" s="28"/>
      <c r="JVZ33" s="28"/>
      <c r="JWA33" s="28"/>
      <c r="JWB33" s="28"/>
      <c r="JWC33" s="28"/>
      <c r="JWD33" s="28"/>
      <c r="JWE33" s="28"/>
      <c r="JWF33" s="28"/>
      <c r="JWG33" s="28"/>
      <c r="JWH33" s="28"/>
      <c r="JWI33" s="28"/>
      <c r="JWJ33" s="28"/>
      <c r="JWK33" s="28"/>
      <c r="JWL33" s="28"/>
      <c r="JWM33" s="28"/>
      <c r="JWN33" s="28"/>
      <c r="JWO33" s="28"/>
      <c r="JWP33" s="28"/>
      <c r="JWQ33" s="28"/>
      <c r="JWR33" s="28"/>
      <c r="JWS33" s="28"/>
      <c r="JWT33" s="28"/>
      <c r="JWU33" s="28"/>
      <c r="JWV33" s="28"/>
      <c r="JWW33" s="28"/>
      <c r="JWX33" s="28"/>
      <c r="JWY33" s="28"/>
      <c r="JWZ33" s="28"/>
      <c r="JXA33" s="28"/>
      <c r="JXB33" s="28"/>
      <c r="JXC33" s="28"/>
      <c r="JXD33" s="28"/>
      <c r="JXE33" s="28"/>
      <c r="JXF33" s="28"/>
      <c r="JXG33" s="28"/>
      <c r="JXH33" s="28"/>
      <c r="JXI33" s="28"/>
      <c r="JXJ33" s="28"/>
      <c r="JXK33" s="28"/>
      <c r="JXL33" s="28"/>
      <c r="JXM33" s="28"/>
      <c r="JXN33" s="28"/>
      <c r="JXO33" s="28"/>
      <c r="JXP33" s="28"/>
      <c r="JXQ33" s="28"/>
      <c r="JXR33" s="28"/>
      <c r="JXS33" s="28"/>
      <c r="JXT33" s="28"/>
      <c r="JXU33" s="28"/>
      <c r="JXV33" s="28"/>
      <c r="JXW33" s="28"/>
      <c r="JXX33" s="28"/>
      <c r="JXY33" s="28"/>
      <c r="JXZ33" s="28"/>
      <c r="JYA33" s="28"/>
      <c r="JYB33" s="28"/>
      <c r="JYC33" s="28"/>
      <c r="JYD33" s="28"/>
      <c r="JYE33" s="28"/>
      <c r="JYF33" s="28"/>
      <c r="JYG33" s="28"/>
      <c r="JYH33" s="28"/>
      <c r="JYI33" s="28"/>
      <c r="JYJ33" s="28"/>
      <c r="JYK33" s="28"/>
      <c r="JYL33" s="28"/>
      <c r="JYM33" s="28"/>
      <c r="JYN33" s="28"/>
      <c r="JYO33" s="28"/>
      <c r="JYP33" s="28"/>
      <c r="JYQ33" s="28"/>
      <c r="JYR33" s="28"/>
      <c r="JYS33" s="28"/>
      <c r="JYT33" s="28"/>
      <c r="JYU33" s="28"/>
      <c r="JYV33" s="28"/>
      <c r="JYW33" s="28"/>
      <c r="JYX33" s="28"/>
      <c r="JYY33" s="28"/>
      <c r="JYZ33" s="28"/>
      <c r="JZA33" s="28"/>
      <c r="JZB33" s="28"/>
      <c r="JZC33" s="28"/>
      <c r="JZD33" s="28"/>
      <c r="JZE33" s="28"/>
      <c r="JZF33" s="28"/>
      <c r="JZG33" s="28"/>
      <c r="JZH33" s="28"/>
      <c r="JZI33" s="28"/>
      <c r="JZJ33" s="28"/>
      <c r="JZK33" s="28"/>
      <c r="JZL33" s="28"/>
      <c r="JZM33" s="28"/>
      <c r="JZN33" s="28"/>
      <c r="JZO33" s="28"/>
      <c r="JZP33" s="28"/>
      <c r="JZQ33" s="28"/>
      <c r="JZR33" s="28"/>
      <c r="JZS33" s="28"/>
      <c r="JZT33" s="28"/>
      <c r="JZU33" s="28"/>
      <c r="JZV33" s="28"/>
      <c r="JZW33" s="28"/>
      <c r="JZX33" s="28"/>
      <c r="JZY33" s="28"/>
      <c r="JZZ33" s="28"/>
      <c r="KAA33" s="28"/>
      <c r="KAB33" s="28"/>
      <c r="KAC33" s="28"/>
      <c r="KAD33" s="28"/>
      <c r="KAE33" s="28"/>
      <c r="KAF33" s="28"/>
      <c r="KAG33" s="28"/>
      <c r="KAH33" s="28"/>
      <c r="KAI33" s="28"/>
      <c r="KAJ33" s="28"/>
      <c r="KAK33" s="28"/>
      <c r="KAL33" s="28"/>
      <c r="KAM33" s="28"/>
      <c r="KAN33" s="28"/>
      <c r="KAO33" s="28"/>
      <c r="KAP33" s="28"/>
      <c r="KAQ33" s="28"/>
      <c r="KAR33" s="28"/>
      <c r="KAS33" s="28"/>
      <c r="KAT33" s="28"/>
      <c r="KAU33" s="28"/>
      <c r="KAV33" s="28"/>
      <c r="KAW33" s="28"/>
      <c r="KAX33" s="28"/>
      <c r="KAY33" s="28"/>
      <c r="KAZ33" s="28"/>
      <c r="KBA33" s="28"/>
      <c r="KBB33" s="28"/>
      <c r="KBC33" s="28"/>
      <c r="KBD33" s="28"/>
      <c r="KBE33" s="28"/>
      <c r="KBF33" s="28"/>
      <c r="KBG33" s="28"/>
      <c r="KBH33" s="28"/>
      <c r="KBI33" s="28"/>
      <c r="KBJ33" s="28"/>
      <c r="KBK33" s="28"/>
      <c r="KBL33" s="28"/>
      <c r="KBM33" s="28"/>
      <c r="KBN33" s="28"/>
      <c r="KBO33" s="28"/>
      <c r="KBP33" s="28"/>
      <c r="KBQ33" s="28"/>
      <c r="KBR33" s="28"/>
      <c r="KBS33" s="28"/>
      <c r="KBT33" s="28"/>
      <c r="KBU33" s="28"/>
      <c r="KBV33" s="28"/>
      <c r="KBW33" s="28"/>
      <c r="KBX33" s="28"/>
      <c r="KBY33" s="28"/>
      <c r="KBZ33" s="28"/>
      <c r="KCA33" s="28"/>
      <c r="KCB33" s="28"/>
      <c r="KCC33" s="28"/>
      <c r="KCD33" s="28"/>
      <c r="KCE33" s="28"/>
      <c r="KCF33" s="28"/>
      <c r="KCG33" s="28"/>
      <c r="KCH33" s="28"/>
      <c r="KCI33" s="28"/>
      <c r="KCJ33" s="28"/>
      <c r="KCK33" s="28"/>
      <c r="KCL33" s="28"/>
      <c r="KCM33" s="28"/>
      <c r="KCN33" s="28"/>
      <c r="KCO33" s="28"/>
      <c r="KCP33" s="28"/>
      <c r="KCQ33" s="28"/>
      <c r="KCR33" s="28"/>
      <c r="KCS33" s="28"/>
      <c r="KCT33" s="28"/>
      <c r="KCU33" s="28"/>
      <c r="KCV33" s="28"/>
      <c r="KCW33" s="28"/>
      <c r="KCX33" s="28"/>
      <c r="KCY33" s="28"/>
      <c r="KCZ33" s="28"/>
      <c r="KDA33" s="28"/>
      <c r="KDB33" s="28"/>
      <c r="KDC33" s="28"/>
      <c r="KDD33" s="28"/>
      <c r="KDE33" s="28"/>
      <c r="KDF33" s="28"/>
      <c r="KDG33" s="28"/>
      <c r="KDH33" s="28"/>
      <c r="KDI33" s="28"/>
      <c r="KDJ33" s="28"/>
      <c r="KDK33" s="28"/>
      <c r="KDL33" s="28"/>
      <c r="KDM33" s="28"/>
      <c r="KDN33" s="28"/>
      <c r="KDO33" s="28"/>
      <c r="KDP33" s="28"/>
      <c r="KDQ33" s="28"/>
      <c r="KDR33" s="28"/>
      <c r="KDS33" s="28"/>
      <c r="KDT33" s="28"/>
      <c r="KDU33" s="28"/>
      <c r="KDV33" s="28"/>
      <c r="KDW33" s="28"/>
      <c r="KDX33" s="28"/>
      <c r="KDY33" s="28"/>
      <c r="KDZ33" s="28"/>
      <c r="KEA33" s="28"/>
      <c r="KEB33" s="28"/>
      <c r="KEC33" s="28"/>
      <c r="KED33" s="28"/>
      <c r="KEE33" s="28"/>
      <c r="KEF33" s="28"/>
      <c r="KEG33" s="28"/>
      <c r="KEH33" s="28"/>
      <c r="KEI33" s="28"/>
      <c r="KEJ33" s="28"/>
      <c r="KEK33" s="28"/>
      <c r="KEL33" s="28"/>
      <c r="KEM33" s="28"/>
      <c r="KEN33" s="28"/>
      <c r="KEO33" s="28"/>
      <c r="KEP33" s="28"/>
      <c r="KEQ33" s="28"/>
      <c r="KER33" s="28"/>
      <c r="KES33" s="28"/>
      <c r="KET33" s="28"/>
      <c r="KEU33" s="28"/>
      <c r="KEV33" s="28"/>
      <c r="KEW33" s="28"/>
      <c r="KEX33" s="28"/>
      <c r="KEY33" s="28"/>
      <c r="KEZ33" s="28"/>
      <c r="KFA33" s="28"/>
      <c r="KFB33" s="28"/>
      <c r="KFC33" s="28"/>
      <c r="KFD33" s="28"/>
      <c r="KFE33" s="28"/>
      <c r="KFF33" s="28"/>
      <c r="KFG33" s="28"/>
      <c r="KFH33" s="28"/>
      <c r="KFI33" s="28"/>
      <c r="KFJ33" s="28"/>
      <c r="KFK33" s="28"/>
      <c r="KFL33" s="28"/>
      <c r="KFM33" s="28"/>
      <c r="KFN33" s="28"/>
      <c r="KFO33" s="28"/>
      <c r="KFP33" s="28"/>
      <c r="KFQ33" s="28"/>
      <c r="KFR33" s="28"/>
      <c r="KFS33" s="28"/>
      <c r="KFT33" s="28"/>
      <c r="KFU33" s="28"/>
      <c r="KFV33" s="28"/>
      <c r="KFW33" s="28"/>
      <c r="KFX33" s="28"/>
      <c r="KFY33" s="28"/>
      <c r="KFZ33" s="28"/>
      <c r="KGA33" s="28"/>
      <c r="KGB33" s="28"/>
      <c r="KGC33" s="28"/>
      <c r="KGD33" s="28"/>
      <c r="KGE33" s="28"/>
      <c r="KGF33" s="28"/>
      <c r="KGG33" s="28"/>
      <c r="KGH33" s="28"/>
      <c r="KGI33" s="28"/>
      <c r="KGJ33" s="28"/>
      <c r="KGK33" s="28"/>
      <c r="KGL33" s="28"/>
      <c r="KGM33" s="28"/>
      <c r="KGN33" s="28"/>
      <c r="KGO33" s="28"/>
      <c r="KGP33" s="28"/>
      <c r="KGQ33" s="28"/>
      <c r="KGR33" s="28"/>
      <c r="KGS33" s="28"/>
      <c r="KGT33" s="28"/>
      <c r="KGU33" s="28"/>
      <c r="KGV33" s="28"/>
      <c r="KGW33" s="28"/>
      <c r="KGX33" s="28"/>
      <c r="KGY33" s="28"/>
      <c r="KGZ33" s="28"/>
      <c r="KHA33" s="28"/>
      <c r="KHB33" s="28"/>
      <c r="KHC33" s="28"/>
      <c r="KHD33" s="28"/>
      <c r="KHE33" s="28"/>
      <c r="KHF33" s="28"/>
      <c r="KHG33" s="28"/>
      <c r="KHH33" s="28"/>
      <c r="KHI33" s="28"/>
      <c r="KHJ33" s="28"/>
      <c r="KHK33" s="28"/>
      <c r="KHL33" s="28"/>
      <c r="KHM33" s="28"/>
      <c r="KHN33" s="28"/>
      <c r="KHO33" s="28"/>
      <c r="KHP33" s="28"/>
      <c r="KHQ33" s="28"/>
      <c r="KHR33" s="28"/>
      <c r="KHS33" s="28"/>
      <c r="KHT33" s="28"/>
      <c r="KHU33" s="28"/>
      <c r="KHV33" s="28"/>
      <c r="KHW33" s="28"/>
      <c r="KHX33" s="28"/>
      <c r="KHY33" s="28"/>
      <c r="KHZ33" s="28"/>
      <c r="KIA33" s="28"/>
      <c r="KIB33" s="28"/>
      <c r="KIC33" s="28"/>
      <c r="KID33" s="28"/>
      <c r="KIE33" s="28"/>
      <c r="KIF33" s="28"/>
      <c r="KIG33" s="28"/>
      <c r="KIH33" s="28"/>
      <c r="KII33" s="28"/>
      <c r="KIJ33" s="28"/>
      <c r="KIK33" s="28"/>
      <c r="KIL33" s="28"/>
      <c r="KIM33" s="28"/>
      <c r="KIN33" s="28"/>
      <c r="KIO33" s="28"/>
      <c r="KIP33" s="28"/>
      <c r="KIQ33" s="28"/>
      <c r="KIR33" s="28"/>
      <c r="KIS33" s="28"/>
      <c r="KIT33" s="28"/>
      <c r="KIU33" s="28"/>
      <c r="KIV33" s="28"/>
      <c r="KIW33" s="28"/>
      <c r="KIX33" s="28"/>
      <c r="KIY33" s="28"/>
      <c r="KIZ33" s="28"/>
      <c r="KJA33" s="28"/>
      <c r="KJB33" s="28"/>
      <c r="KJC33" s="28"/>
      <c r="KJD33" s="28"/>
      <c r="KJE33" s="28"/>
      <c r="KJF33" s="28"/>
      <c r="KJG33" s="28"/>
      <c r="KJH33" s="28"/>
      <c r="KJI33" s="28"/>
      <c r="KJJ33" s="28"/>
      <c r="KJK33" s="28"/>
      <c r="KJL33" s="28"/>
      <c r="KJM33" s="28"/>
      <c r="KJN33" s="28"/>
      <c r="KJO33" s="28"/>
      <c r="KJP33" s="28"/>
      <c r="KJQ33" s="28"/>
      <c r="KJR33" s="28"/>
      <c r="KJS33" s="28"/>
      <c r="KJT33" s="28"/>
      <c r="KJU33" s="28"/>
      <c r="KJV33" s="28"/>
      <c r="KJW33" s="28"/>
      <c r="KJX33" s="28"/>
      <c r="KJY33" s="28"/>
      <c r="KJZ33" s="28"/>
      <c r="KKA33" s="28"/>
      <c r="KKB33" s="28"/>
      <c r="KKC33" s="28"/>
      <c r="KKD33" s="28"/>
      <c r="KKE33" s="28"/>
      <c r="KKF33" s="28"/>
      <c r="KKG33" s="28"/>
      <c r="KKH33" s="28"/>
      <c r="KKI33" s="28"/>
      <c r="KKJ33" s="28"/>
      <c r="KKK33" s="28"/>
      <c r="KKL33" s="28"/>
      <c r="KKM33" s="28"/>
      <c r="KKN33" s="28"/>
      <c r="KKO33" s="28"/>
      <c r="KKP33" s="28"/>
      <c r="KKQ33" s="28"/>
      <c r="KKR33" s="28"/>
      <c r="KKS33" s="28"/>
      <c r="KKT33" s="28"/>
      <c r="KKU33" s="28"/>
      <c r="KKV33" s="28"/>
      <c r="KKW33" s="28"/>
      <c r="KKX33" s="28"/>
      <c r="KKY33" s="28"/>
      <c r="KKZ33" s="28"/>
      <c r="KLA33" s="28"/>
      <c r="KLB33" s="28"/>
      <c r="KLC33" s="28"/>
      <c r="KLD33" s="28"/>
      <c r="KLE33" s="28"/>
      <c r="KLF33" s="28"/>
      <c r="KLG33" s="28"/>
      <c r="KLH33" s="28"/>
      <c r="KLI33" s="28"/>
      <c r="KLJ33" s="28"/>
      <c r="KLK33" s="28"/>
      <c r="KLL33" s="28"/>
      <c r="KLM33" s="28"/>
      <c r="KLN33" s="28"/>
      <c r="KLO33" s="28"/>
      <c r="KLP33" s="28"/>
      <c r="KLQ33" s="28"/>
      <c r="KLR33" s="28"/>
      <c r="KLS33" s="28"/>
      <c r="KLT33" s="28"/>
      <c r="KLU33" s="28"/>
      <c r="KLV33" s="28"/>
      <c r="KLW33" s="28"/>
      <c r="KLX33" s="28"/>
      <c r="KLY33" s="28"/>
      <c r="KLZ33" s="28"/>
      <c r="KMA33" s="28"/>
      <c r="KMB33" s="28"/>
      <c r="KMC33" s="28"/>
      <c r="KMD33" s="28"/>
      <c r="KME33" s="28"/>
      <c r="KMF33" s="28"/>
      <c r="KMG33" s="28"/>
      <c r="KMH33" s="28"/>
      <c r="KMI33" s="28"/>
      <c r="KMJ33" s="28"/>
      <c r="KMK33" s="28"/>
      <c r="KML33" s="28"/>
      <c r="KMM33" s="28"/>
      <c r="KMN33" s="28"/>
      <c r="KMO33" s="28"/>
      <c r="KMP33" s="28"/>
      <c r="KMQ33" s="28"/>
      <c r="KMR33" s="28"/>
      <c r="KMS33" s="28"/>
      <c r="KMT33" s="28"/>
      <c r="KMU33" s="28"/>
      <c r="KMV33" s="28"/>
      <c r="KMW33" s="28"/>
      <c r="KMX33" s="28"/>
      <c r="KMY33" s="28"/>
      <c r="KMZ33" s="28"/>
      <c r="KNA33" s="28"/>
      <c r="KNB33" s="28"/>
      <c r="KNC33" s="28"/>
      <c r="KND33" s="28"/>
      <c r="KNE33" s="28"/>
      <c r="KNF33" s="28"/>
      <c r="KNG33" s="28"/>
      <c r="KNH33" s="28"/>
      <c r="KNI33" s="28"/>
      <c r="KNJ33" s="28"/>
      <c r="KNK33" s="28"/>
      <c r="KNL33" s="28"/>
      <c r="KNM33" s="28"/>
      <c r="KNN33" s="28"/>
      <c r="KNO33" s="28"/>
      <c r="KNP33" s="28"/>
      <c r="KNQ33" s="28"/>
      <c r="KNR33" s="28"/>
      <c r="KNS33" s="28"/>
      <c r="KNT33" s="28"/>
      <c r="KNU33" s="28"/>
      <c r="KNV33" s="28"/>
      <c r="KNW33" s="28"/>
      <c r="KNX33" s="28"/>
      <c r="KNY33" s="28"/>
      <c r="KNZ33" s="28"/>
      <c r="KOA33" s="28"/>
      <c r="KOB33" s="28"/>
      <c r="KOC33" s="28"/>
      <c r="KOD33" s="28"/>
      <c r="KOE33" s="28"/>
      <c r="KOF33" s="28"/>
      <c r="KOG33" s="28"/>
      <c r="KOH33" s="28"/>
      <c r="KOI33" s="28"/>
      <c r="KOJ33" s="28"/>
      <c r="KOK33" s="28"/>
      <c r="KOL33" s="28"/>
      <c r="KOM33" s="28"/>
      <c r="KON33" s="28"/>
      <c r="KOO33" s="28"/>
      <c r="KOP33" s="28"/>
      <c r="KOQ33" s="28"/>
      <c r="KOR33" s="28"/>
      <c r="KOS33" s="28"/>
      <c r="KOT33" s="28"/>
      <c r="KOU33" s="28"/>
      <c r="KOV33" s="28"/>
      <c r="KOW33" s="28"/>
      <c r="KOX33" s="28"/>
      <c r="KOY33" s="28"/>
      <c r="KOZ33" s="28"/>
      <c r="KPA33" s="28"/>
      <c r="KPB33" s="28"/>
      <c r="KPC33" s="28"/>
      <c r="KPD33" s="28"/>
      <c r="KPE33" s="28"/>
      <c r="KPF33" s="28"/>
      <c r="KPG33" s="28"/>
      <c r="KPH33" s="28"/>
      <c r="KPI33" s="28"/>
      <c r="KPJ33" s="28"/>
      <c r="KPK33" s="28"/>
      <c r="KPL33" s="28"/>
      <c r="KPM33" s="28"/>
      <c r="KPN33" s="28"/>
      <c r="KPO33" s="28"/>
      <c r="KPP33" s="28"/>
      <c r="KPQ33" s="28"/>
      <c r="KPR33" s="28"/>
      <c r="KPS33" s="28"/>
      <c r="KPT33" s="28"/>
      <c r="KPU33" s="28"/>
      <c r="KPV33" s="28"/>
      <c r="KPW33" s="28"/>
      <c r="KPX33" s="28"/>
      <c r="KPY33" s="28"/>
      <c r="KPZ33" s="28"/>
      <c r="KQA33" s="28"/>
      <c r="KQB33" s="28"/>
      <c r="KQC33" s="28"/>
      <c r="KQD33" s="28"/>
      <c r="KQE33" s="28"/>
      <c r="KQF33" s="28"/>
      <c r="KQG33" s="28"/>
      <c r="KQH33" s="28"/>
      <c r="KQI33" s="28"/>
      <c r="KQJ33" s="28"/>
      <c r="KQK33" s="28"/>
      <c r="KQL33" s="28"/>
      <c r="KQM33" s="28"/>
      <c r="KQN33" s="28"/>
      <c r="KQO33" s="28"/>
      <c r="KQP33" s="28"/>
      <c r="KQQ33" s="28"/>
      <c r="KQR33" s="28"/>
      <c r="KQS33" s="28"/>
      <c r="KQT33" s="28"/>
      <c r="KQU33" s="28"/>
      <c r="KQV33" s="28"/>
      <c r="KQW33" s="28"/>
      <c r="KQX33" s="28"/>
      <c r="KQY33" s="28"/>
      <c r="KQZ33" s="28"/>
      <c r="KRA33" s="28"/>
      <c r="KRB33" s="28"/>
      <c r="KRC33" s="28"/>
      <c r="KRD33" s="28"/>
      <c r="KRE33" s="28"/>
      <c r="KRF33" s="28"/>
      <c r="KRG33" s="28"/>
      <c r="KRH33" s="28"/>
      <c r="KRI33" s="28"/>
      <c r="KRJ33" s="28"/>
      <c r="KRK33" s="28"/>
      <c r="KRL33" s="28"/>
      <c r="KRM33" s="28"/>
      <c r="KRN33" s="28"/>
      <c r="KRO33" s="28"/>
      <c r="KRP33" s="28"/>
      <c r="KRQ33" s="28"/>
      <c r="KRR33" s="28"/>
      <c r="KRS33" s="28"/>
      <c r="KRT33" s="28"/>
      <c r="KRU33" s="28"/>
      <c r="KRV33" s="28"/>
      <c r="KRW33" s="28"/>
      <c r="KRX33" s="28"/>
      <c r="KRY33" s="28"/>
      <c r="KRZ33" s="28"/>
      <c r="KSA33" s="28"/>
      <c r="KSB33" s="28"/>
      <c r="KSC33" s="28"/>
      <c r="KSD33" s="28"/>
      <c r="KSE33" s="28"/>
      <c r="KSF33" s="28"/>
      <c r="KSG33" s="28"/>
      <c r="KSH33" s="28"/>
      <c r="KSI33" s="28"/>
      <c r="KSJ33" s="28"/>
      <c r="KSK33" s="28"/>
      <c r="KSL33" s="28"/>
      <c r="KSM33" s="28"/>
      <c r="KSN33" s="28"/>
      <c r="KSO33" s="28"/>
      <c r="KSP33" s="28"/>
      <c r="KSQ33" s="28"/>
      <c r="KSR33" s="28"/>
      <c r="KSS33" s="28"/>
      <c r="KST33" s="28"/>
      <c r="KSU33" s="28"/>
      <c r="KSV33" s="28"/>
      <c r="KSW33" s="28"/>
      <c r="KSX33" s="28"/>
      <c r="KSY33" s="28"/>
      <c r="KSZ33" s="28"/>
      <c r="KTA33" s="28"/>
      <c r="KTB33" s="28"/>
      <c r="KTC33" s="28"/>
      <c r="KTD33" s="28"/>
      <c r="KTE33" s="28"/>
      <c r="KTF33" s="28"/>
      <c r="KTG33" s="28"/>
      <c r="KTH33" s="28"/>
      <c r="KTI33" s="28"/>
      <c r="KTJ33" s="28"/>
      <c r="KTK33" s="28"/>
      <c r="KTL33" s="28"/>
      <c r="KTM33" s="28"/>
      <c r="KTN33" s="28"/>
      <c r="KTO33" s="28"/>
      <c r="KTP33" s="28"/>
      <c r="KTQ33" s="28"/>
      <c r="KTR33" s="28"/>
      <c r="KTS33" s="28"/>
      <c r="KTT33" s="28"/>
      <c r="KTU33" s="28"/>
      <c r="KTV33" s="28"/>
      <c r="KTW33" s="28"/>
      <c r="KTX33" s="28"/>
      <c r="KTY33" s="28"/>
      <c r="KTZ33" s="28"/>
      <c r="KUA33" s="28"/>
      <c r="KUB33" s="28"/>
      <c r="KUC33" s="28"/>
      <c r="KUD33" s="28"/>
      <c r="KUE33" s="28"/>
      <c r="KUF33" s="28"/>
      <c r="KUG33" s="28"/>
      <c r="KUH33" s="28"/>
      <c r="KUI33" s="28"/>
      <c r="KUJ33" s="28"/>
      <c r="KUK33" s="28"/>
      <c r="KUL33" s="28"/>
      <c r="KUM33" s="28"/>
      <c r="KUN33" s="28"/>
      <c r="KUO33" s="28"/>
      <c r="KUP33" s="28"/>
      <c r="KUQ33" s="28"/>
      <c r="KUR33" s="28"/>
      <c r="KUS33" s="28"/>
      <c r="KUT33" s="28"/>
      <c r="KUU33" s="28"/>
      <c r="KUV33" s="28"/>
      <c r="KUW33" s="28"/>
      <c r="KUX33" s="28"/>
      <c r="KUY33" s="28"/>
      <c r="KUZ33" s="28"/>
      <c r="KVA33" s="28"/>
      <c r="KVB33" s="28"/>
      <c r="KVC33" s="28"/>
      <c r="KVD33" s="28"/>
      <c r="KVE33" s="28"/>
      <c r="KVF33" s="28"/>
      <c r="KVG33" s="28"/>
      <c r="KVH33" s="28"/>
      <c r="KVI33" s="28"/>
      <c r="KVJ33" s="28"/>
      <c r="KVK33" s="28"/>
      <c r="KVL33" s="28"/>
      <c r="KVM33" s="28"/>
      <c r="KVN33" s="28"/>
      <c r="KVO33" s="28"/>
      <c r="KVP33" s="28"/>
      <c r="KVQ33" s="28"/>
      <c r="KVR33" s="28"/>
      <c r="KVS33" s="28"/>
      <c r="KVT33" s="28"/>
      <c r="KVU33" s="28"/>
      <c r="KVV33" s="28"/>
      <c r="KVW33" s="28"/>
      <c r="KVX33" s="28"/>
      <c r="KVY33" s="28"/>
      <c r="KVZ33" s="28"/>
      <c r="KWA33" s="28"/>
      <c r="KWB33" s="28"/>
      <c r="KWC33" s="28"/>
      <c r="KWD33" s="28"/>
      <c r="KWE33" s="28"/>
      <c r="KWF33" s="28"/>
      <c r="KWG33" s="28"/>
      <c r="KWH33" s="28"/>
      <c r="KWI33" s="28"/>
      <c r="KWJ33" s="28"/>
      <c r="KWK33" s="28"/>
      <c r="KWL33" s="28"/>
      <c r="KWM33" s="28"/>
      <c r="KWN33" s="28"/>
      <c r="KWO33" s="28"/>
      <c r="KWP33" s="28"/>
      <c r="KWQ33" s="28"/>
      <c r="KWR33" s="28"/>
      <c r="KWS33" s="28"/>
      <c r="KWT33" s="28"/>
      <c r="KWU33" s="28"/>
      <c r="KWV33" s="28"/>
      <c r="KWW33" s="28"/>
      <c r="KWX33" s="28"/>
      <c r="KWY33" s="28"/>
      <c r="KWZ33" s="28"/>
      <c r="KXA33" s="28"/>
      <c r="KXB33" s="28"/>
      <c r="KXC33" s="28"/>
      <c r="KXD33" s="28"/>
      <c r="KXE33" s="28"/>
      <c r="KXF33" s="28"/>
      <c r="KXG33" s="28"/>
      <c r="KXH33" s="28"/>
      <c r="KXI33" s="28"/>
      <c r="KXJ33" s="28"/>
      <c r="KXK33" s="28"/>
      <c r="KXL33" s="28"/>
      <c r="KXM33" s="28"/>
      <c r="KXN33" s="28"/>
      <c r="KXO33" s="28"/>
      <c r="KXP33" s="28"/>
      <c r="KXQ33" s="28"/>
      <c r="KXR33" s="28"/>
      <c r="KXS33" s="28"/>
      <c r="KXT33" s="28"/>
      <c r="KXU33" s="28"/>
      <c r="KXV33" s="28"/>
      <c r="KXW33" s="28"/>
      <c r="KXX33" s="28"/>
      <c r="KXY33" s="28"/>
      <c r="KXZ33" s="28"/>
      <c r="KYA33" s="28"/>
      <c r="KYB33" s="28"/>
      <c r="KYC33" s="28"/>
      <c r="KYD33" s="28"/>
      <c r="KYE33" s="28"/>
      <c r="KYF33" s="28"/>
      <c r="KYG33" s="28"/>
      <c r="KYH33" s="28"/>
      <c r="KYI33" s="28"/>
      <c r="KYJ33" s="28"/>
      <c r="KYK33" s="28"/>
      <c r="KYL33" s="28"/>
      <c r="KYM33" s="28"/>
      <c r="KYN33" s="28"/>
      <c r="KYO33" s="28"/>
      <c r="KYP33" s="28"/>
      <c r="KYQ33" s="28"/>
      <c r="KYR33" s="28"/>
      <c r="KYS33" s="28"/>
      <c r="KYT33" s="28"/>
      <c r="KYU33" s="28"/>
      <c r="KYV33" s="28"/>
      <c r="KYW33" s="28"/>
      <c r="KYX33" s="28"/>
      <c r="KYY33" s="28"/>
      <c r="KYZ33" s="28"/>
      <c r="KZA33" s="28"/>
      <c r="KZB33" s="28"/>
      <c r="KZC33" s="28"/>
      <c r="KZD33" s="28"/>
      <c r="KZE33" s="28"/>
      <c r="KZF33" s="28"/>
      <c r="KZG33" s="28"/>
      <c r="KZH33" s="28"/>
      <c r="KZI33" s="28"/>
      <c r="KZJ33" s="28"/>
      <c r="KZK33" s="28"/>
      <c r="KZL33" s="28"/>
      <c r="KZM33" s="28"/>
      <c r="KZN33" s="28"/>
      <c r="KZO33" s="28"/>
      <c r="KZP33" s="28"/>
      <c r="KZQ33" s="28"/>
      <c r="KZR33" s="28"/>
      <c r="KZS33" s="28"/>
      <c r="KZT33" s="28"/>
      <c r="KZU33" s="28"/>
      <c r="KZV33" s="28"/>
      <c r="KZW33" s="28"/>
      <c r="KZX33" s="28"/>
      <c r="KZY33" s="28"/>
      <c r="KZZ33" s="28"/>
      <c r="LAA33" s="28"/>
      <c r="LAB33" s="28"/>
      <c r="LAC33" s="28"/>
      <c r="LAD33" s="28"/>
      <c r="LAE33" s="28"/>
      <c r="LAF33" s="28"/>
      <c r="LAG33" s="28"/>
      <c r="LAH33" s="28"/>
      <c r="LAI33" s="28"/>
      <c r="LAJ33" s="28"/>
      <c r="LAK33" s="28"/>
      <c r="LAL33" s="28"/>
      <c r="LAM33" s="28"/>
      <c r="LAN33" s="28"/>
      <c r="LAO33" s="28"/>
      <c r="LAP33" s="28"/>
      <c r="LAQ33" s="28"/>
      <c r="LAR33" s="28"/>
      <c r="LAS33" s="28"/>
      <c r="LAT33" s="28"/>
      <c r="LAU33" s="28"/>
      <c r="LAV33" s="28"/>
      <c r="LAW33" s="28"/>
      <c r="LAX33" s="28"/>
      <c r="LAY33" s="28"/>
      <c r="LAZ33" s="28"/>
      <c r="LBA33" s="28"/>
      <c r="LBB33" s="28"/>
      <c r="LBC33" s="28"/>
      <c r="LBD33" s="28"/>
      <c r="LBE33" s="28"/>
      <c r="LBF33" s="28"/>
      <c r="LBG33" s="28"/>
      <c r="LBH33" s="28"/>
      <c r="LBI33" s="28"/>
      <c r="LBJ33" s="28"/>
      <c r="LBK33" s="28"/>
      <c r="LBL33" s="28"/>
      <c r="LBM33" s="28"/>
      <c r="LBN33" s="28"/>
      <c r="LBO33" s="28"/>
      <c r="LBP33" s="28"/>
      <c r="LBQ33" s="28"/>
      <c r="LBR33" s="28"/>
      <c r="LBS33" s="28"/>
      <c r="LBT33" s="28"/>
      <c r="LBU33" s="28"/>
      <c r="LBV33" s="28"/>
      <c r="LBW33" s="28"/>
      <c r="LBX33" s="28"/>
      <c r="LBY33" s="28"/>
      <c r="LBZ33" s="28"/>
      <c r="LCA33" s="28"/>
      <c r="LCB33" s="28"/>
      <c r="LCC33" s="28"/>
      <c r="LCD33" s="28"/>
      <c r="LCE33" s="28"/>
      <c r="LCF33" s="28"/>
      <c r="LCG33" s="28"/>
      <c r="LCH33" s="28"/>
      <c r="LCI33" s="28"/>
      <c r="LCJ33" s="28"/>
      <c r="LCK33" s="28"/>
      <c r="LCL33" s="28"/>
      <c r="LCM33" s="28"/>
      <c r="LCN33" s="28"/>
      <c r="LCO33" s="28"/>
      <c r="LCP33" s="28"/>
      <c r="LCQ33" s="28"/>
      <c r="LCR33" s="28"/>
      <c r="LCS33" s="28"/>
      <c r="LCT33" s="28"/>
      <c r="LCU33" s="28"/>
      <c r="LCV33" s="28"/>
      <c r="LCW33" s="28"/>
      <c r="LCX33" s="28"/>
      <c r="LCY33" s="28"/>
      <c r="LCZ33" s="28"/>
      <c r="LDA33" s="28"/>
      <c r="LDB33" s="28"/>
      <c r="LDC33" s="28"/>
      <c r="LDD33" s="28"/>
      <c r="LDE33" s="28"/>
      <c r="LDF33" s="28"/>
      <c r="LDG33" s="28"/>
      <c r="LDH33" s="28"/>
      <c r="LDI33" s="28"/>
      <c r="LDJ33" s="28"/>
      <c r="LDK33" s="28"/>
      <c r="LDL33" s="28"/>
      <c r="LDM33" s="28"/>
      <c r="LDN33" s="28"/>
      <c r="LDO33" s="28"/>
      <c r="LDP33" s="28"/>
      <c r="LDQ33" s="28"/>
      <c r="LDR33" s="28"/>
      <c r="LDS33" s="28"/>
      <c r="LDT33" s="28"/>
      <c r="LDU33" s="28"/>
      <c r="LDV33" s="28"/>
      <c r="LDW33" s="28"/>
      <c r="LDX33" s="28"/>
      <c r="LDY33" s="28"/>
      <c r="LDZ33" s="28"/>
      <c r="LEA33" s="28"/>
      <c r="LEB33" s="28"/>
      <c r="LEC33" s="28"/>
      <c r="LED33" s="28"/>
      <c r="LEE33" s="28"/>
      <c r="LEF33" s="28"/>
      <c r="LEG33" s="28"/>
      <c r="LEH33" s="28"/>
      <c r="LEI33" s="28"/>
      <c r="LEJ33" s="28"/>
      <c r="LEK33" s="28"/>
      <c r="LEL33" s="28"/>
      <c r="LEM33" s="28"/>
      <c r="LEN33" s="28"/>
      <c r="LEO33" s="28"/>
      <c r="LEP33" s="28"/>
      <c r="LEQ33" s="28"/>
      <c r="LER33" s="28"/>
      <c r="LES33" s="28"/>
      <c r="LET33" s="28"/>
      <c r="LEU33" s="28"/>
      <c r="LEV33" s="28"/>
      <c r="LEW33" s="28"/>
      <c r="LEX33" s="28"/>
      <c r="LEY33" s="28"/>
      <c r="LEZ33" s="28"/>
      <c r="LFA33" s="28"/>
      <c r="LFB33" s="28"/>
      <c r="LFC33" s="28"/>
      <c r="LFD33" s="28"/>
      <c r="LFE33" s="28"/>
      <c r="LFF33" s="28"/>
      <c r="LFG33" s="28"/>
      <c r="LFH33" s="28"/>
      <c r="LFI33" s="28"/>
      <c r="LFJ33" s="28"/>
      <c r="LFK33" s="28"/>
      <c r="LFL33" s="28"/>
      <c r="LFM33" s="28"/>
      <c r="LFN33" s="28"/>
      <c r="LFO33" s="28"/>
      <c r="LFP33" s="28"/>
      <c r="LFQ33" s="28"/>
      <c r="LFR33" s="28"/>
      <c r="LFS33" s="28"/>
      <c r="LFT33" s="28"/>
      <c r="LFU33" s="28"/>
      <c r="LFV33" s="28"/>
      <c r="LFW33" s="28"/>
      <c r="LFX33" s="28"/>
      <c r="LFY33" s="28"/>
      <c r="LFZ33" s="28"/>
      <c r="LGA33" s="28"/>
      <c r="LGB33" s="28"/>
      <c r="LGC33" s="28"/>
      <c r="LGD33" s="28"/>
      <c r="LGE33" s="28"/>
      <c r="LGF33" s="28"/>
      <c r="LGG33" s="28"/>
      <c r="LGH33" s="28"/>
      <c r="LGI33" s="28"/>
      <c r="LGJ33" s="28"/>
      <c r="LGK33" s="28"/>
      <c r="LGL33" s="28"/>
      <c r="LGM33" s="28"/>
      <c r="LGN33" s="28"/>
      <c r="LGO33" s="28"/>
      <c r="LGP33" s="28"/>
      <c r="LGQ33" s="28"/>
      <c r="LGR33" s="28"/>
      <c r="LGS33" s="28"/>
      <c r="LGT33" s="28"/>
      <c r="LGU33" s="28"/>
      <c r="LGV33" s="28"/>
      <c r="LGW33" s="28"/>
      <c r="LGX33" s="28"/>
      <c r="LGY33" s="28"/>
      <c r="LGZ33" s="28"/>
      <c r="LHA33" s="28"/>
      <c r="LHB33" s="28"/>
      <c r="LHC33" s="28"/>
      <c r="LHD33" s="28"/>
      <c r="LHE33" s="28"/>
      <c r="LHF33" s="28"/>
      <c r="LHG33" s="28"/>
      <c r="LHH33" s="28"/>
      <c r="LHI33" s="28"/>
      <c r="LHJ33" s="28"/>
      <c r="LHK33" s="28"/>
      <c r="LHL33" s="28"/>
      <c r="LHM33" s="28"/>
      <c r="LHN33" s="28"/>
      <c r="LHO33" s="28"/>
      <c r="LHP33" s="28"/>
      <c r="LHQ33" s="28"/>
      <c r="LHR33" s="28"/>
      <c r="LHS33" s="28"/>
      <c r="LHT33" s="28"/>
      <c r="LHU33" s="28"/>
      <c r="LHV33" s="28"/>
      <c r="LHW33" s="28"/>
      <c r="LHX33" s="28"/>
      <c r="LHY33" s="28"/>
      <c r="LHZ33" s="28"/>
      <c r="LIA33" s="28"/>
      <c r="LIB33" s="28"/>
      <c r="LIC33" s="28"/>
      <c r="LID33" s="28"/>
      <c r="LIE33" s="28"/>
      <c r="LIF33" s="28"/>
      <c r="LIG33" s="28"/>
      <c r="LIH33" s="28"/>
      <c r="LII33" s="28"/>
      <c r="LIJ33" s="28"/>
      <c r="LIK33" s="28"/>
      <c r="LIL33" s="28"/>
      <c r="LIM33" s="28"/>
      <c r="LIN33" s="28"/>
      <c r="LIO33" s="28"/>
      <c r="LIP33" s="28"/>
      <c r="LIQ33" s="28"/>
      <c r="LIR33" s="28"/>
      <c r="LIS33" s="28"/>
      <c r="LIT33" s="28"/>
      <c r="LIU33" s="28"/>
      <c r="LIV33" s="28"/>
      <c r="LIW33" s="28"/>
      <c r="LIX33" s="28"/>
      <c r="LIY33" s="28"/>
      <c r="LIZ33" s="28"/>
      <c r="LJA33" s="28"/>
      <c r="LJB33" s="28"/>
      <c r="LJC33" s="28"/>
      <c r="LJD33" s="28"/>
      <c r="LJE33" s="28"/>
      <c r="LJF33" s="28"/>
      <c r="LJG33" s="28"/>
      <c r="LJH33" s="28"/>
      <c r="LJI33" s="28"/>
      <c r="LJJ33" s="28"/>
      <c r="LJK33" s="28"/>
      <c r="LJL33" s="28"/>
      <c r="LJM33" s="28"/>
      <c r="LJN33" s="28"/>
      <c r="LJO33" s="28"/>
      <c r="LJP33" s="28"/>
      <c r="LJQ33" s="28"/>
      <c r="LJR33" s="28"/>
      <c r="LJS33" s="28"/>
      <c r="LJT33" s="28"/>
      <c r="LJU33" s="28"/>
      <c r="LJV33" s="28"/>
      <c r="LJW33" s="28"/>
      <c r="LJX33" s="28"/>
      <c r="LJY33" s="28"/>
      <c r="LJZ33" s="28"/>
      <c r="LKA33" s="28"/>
      <c r="LKB33" s="28"/>
      <c r="LKC33" s="28"/>
      <c r="LKD33" s="28"/>
      <c r="LKE33" s="28"/>
      <c r="LKF33" s="28"/>
      <c r="LKG33" s="28"/>
      <c r="LKH33" s="28"/>
      <c r="LKI33" s="28"/>
      <c r="LKJ33" s="28"/>
      <c r="LKK33" s="28"/>
      <c r="LKL33" s="28"/>
      <c r="LKM33" s="28"/>
      <c r="LKN33" s="28"/>
      <c r="LKO33" s="28"/>
      <c r="LKP33" s="28"/>
      <c r="LKQ33" s="28"/>
      <c r="LKR33" s="28"/>
      <c r="LKS33" s="28"/>
      <c r="LKT33" s="28"/>
      <c r="LKU33" s="28"/>
      <c r="LKV33" s="28"/>
      <c r="LKW33" s="28"/>
      <c r="LKX33" s="28"/>
      <c r="LKY33" s="28"/>
      <c r="LKZ33" s="28"/>
      <c r="LLA33" s="28"/>
      <c r="LLB33" s="28"/>
      <c r="LLC33" s="28"/>
      <c r="LLD33" s="28"/>
      <c r="LLE33" s="28"/>
      <c r="LLF33" s="28"/>
      <c r="LLG33" s="28"/>
      <c r="LLH33" s="28"/>
      <c r="LLI33" s="28"/>
      <c r="LLJ33" s="28"/>
      <c r="LLK33" s="28"/>
      <c r="LLL33" s="28"/>
      <c r="LLM33" s="28"/>
      <c r="LLN33" s="28"/>
      <c r="LLO33" s="28"/>
      <c r="LLP33" s="28"/>
      <c r="LLQ33" s="28"/>
      <c r="LLR33" s="28"/>
      <c r="LLS33" s="28"/>
      <c r="LLT33" s="28"/>
      <c r="LLU33" s="28"/>
      <c r="LLV33" s="28"/>
      <c r="LLW33" s="28"/>
      <c r="LLX33" s="28"/>
      <c r="LLY33" s="28"/>
      <c r="LLZ33" s="28"/>
      <c r="LMA33" s="28"/>
      <c r="LMB33" s="28"/>
      <c r="LMC33" s="28"/>
      <c r="LMD33" s="28"/>
      <c r="LME33" s="28"/>
      <c r="LMF33" s="28"/>
      <c r="LMG33" s="28"/>
      <c r="LMH33" s="28"/>
      <c r="LMI33" s="28"/>
      <c r="LMJ33" s="28"/>
      <c r="LMK33" s="28"/>
      <c r="LML33" s="28"/>
      <c r="LMM33" s="28"/>
      <c r="LMN33" s="28"/>
      <c r="LMO33" s="28"/>
      <c r="LMP33" s="28"/>
      <c r="LMQ33" s="28"/>
      <c r="LMR33" s="28"/>
      <c r="LMS33" s="28"/>
      <c r="LMT33" s="28"/>
      <c r="LMU33" s="28"/>
      <c r="LMV33" s="28"/>
      <c r="LMW33" s="28"/>
      <c r="LMX33" s="28"/>
      <c r="LMY33" s="28"/>
      <c r="LMZ33" s="28"/>
      <c r="LNA33" s="28"/>
      <c r="LNB33" s="28"/>
      <c r="LNC33" s="28"/>
      <c r="LND33" s="28"/>
      <c r="LNE33" s="28"/>
      <c r="LNF33" s="28"/>
      <c r="LNG33" s="28"/>
      <c r="LNH33" s="28"/>
      <c r="LNI33" s="28"/>
      <c r="LNJ33" s="28"/>
      <c r="LNK33" s="28"/>
      <c r="LNL33" s="28"/>
      <c r="LNM33" s="28"/>
      <c r="LNN33" s="28"/>
      <c r="LNO33" s="28"/>
      <c r="LNP33" s="28"/>
      <c r="LNQ33" s="28"/>
      <c r="LNR33" s="28"/>
      <c r="LNS33" s="28"/>
      <c r="LNT33" s="28"/>
      <c r="LNU33" s="28"/>
      <c r="LNV33" s="28"/>
      <c r="LNW33" s="28"/>
      <c r="LNX33" s="28"/>
      <c r="LNY33" s="28"/>
      <c r="LNZ33" s="28"/>
      <c r="LOA33" s="28"/>
      <c r="LOB33" s="28"/>
      <c r="LOC33" s="28"/>
      <c r="LOD33" s="28"/>
      <c r="LOE33" s="28"/>
      <c r="LOF33" s="28"/>
      <c r="LOG33" s="28"/>
      <c r="LOH33" s="28"/>
      <c r="LOI33" s="28"/>
      <c r="LOJ33" s="28"/>
      <c r="LOK33" s="28"/>
      <c r="LOL33" s="28"/>
      <c r="LOM33" s="28"/>
      <c r="LON33" s="28"/>
      <c r="LOO33" s="28"/>
      <c r="LOP33" s="28"/>
      <c r="LOQ33" s="28"/>
      <c r="LOR33" s="28"/>
      <c r="LOS33" s="28"/>
      <c r="LOT33" s="28"/>
      <c r="LOU33" s="28"/>
      <c r="LOV33" s="28"/>
      <c r="LOW33" s="28"/>
      <c r="LOX33" s="28"/>
      <c r="LOY33" s="28"/>
      <c r="LOZ33" s="28"/>
      <c r="LPA33" s="28"/>
      <c r="LPB33" s="28"/>
      <c r="LPC33" s="28"/>
      <c r="LPD33" s="28"/>
      <c r="LPE33" s="28"/>
      <c r="LPF33" s="28"/>
      <c r="LPG33" s="28"/>
      <c r="LPH33" s="28"/>
      <c r="LPI33" s="28"/>
      <c r="LPJ33" s="28"/>
      <c r="LPK33" s="28"/>
      <c r="LPL33" s="28"/>
      <c r="LPM33" s="28"/>
      <c r="LPN33" s="28"/>
      <c r="LPO33" s="28"/>
      <c r="LPP33" s="28"/>
      <c r="LPQ33" s="28"/>
      <c r="LPR33" s="28"/>
      <c r="LPS33" s="28"/>
      <c r="LPT33" s="28"/>
      <c r="LPU33" s="28"/>
      <c r="LPV33" s="28"/>
      <c r="LPW33" s="28"/>
      <c r="LPX33" s="28"/>
      <c r="LPY33" s="28"/>
      <c r="LPZ33" s="28"/>
      <c r="LQA33" s="28"/>
      <c r="LQB33" s="28"/>
      <c r="LQC33" s="28"/>
      <c r="LQD33" s="28"/>
      <c r="LQE33" s="28"/>
      <c r="LQF33" s="28"/>
      <c r="LQG33" s="28"/>
      <c r="LQH33" s="28"/>
      <c r="LQI33" s="28"/>
      <c r="LQJ33" s="28"/>
      <c r="LQK33" s="28"/>
      <c r="LQL33" s="28"/>
      <c r="LQM33" s="28"/>
      <c r="LQN33" s="28"/>
      <c r="LQO33" s="28"/>
      <c r="LQP33" s="28"/>
      <c r="LQQ33" s="28"/>
      <c r="LQR33" s="28"/>
      <c r="LQS33" s="28"/>
      <c r="LQT33" s="28"/>
      <c r="LQU33" s="28"/>
      <c r="LQV33" s="28"/>
      <c r="LQW33" s="28"/>
      <c r="LQX33" s="28"/>
      <c r="LQY33" s="28"/>
      <c r="LQZ33" s="28"/>
      <c r="LRA33" s="28"/>
      <c r="LRB33" s="28"/>
      <c r="LRC33" s="28"/>
      <c r="LRD33" s="28"/>
      <c r="LRE33" s="28"/>
      <c r="LRF33" s="28"/>
      <c r="LRG33" s="28"/>
      <c r="LRH33" s="28"/>
      <c r="LRI33" s="28"/>
      <c r="LRJ33" s="28"/>
      <c r="LRK33" s="28"/>
      <c r="LRL33" s="28"/>
      <c r="LRM33" s="28"/>
      <c r="LRN33" s="28"/>
      <c r="LRO33" s="28"/>
      <c r="LRP33" s="28"/>
      <c r="LRQ33" s="28"/>
      <c r="LRR33" s="28"/>
      <c r="LRS33" s="28"/>
      <c r="LRT33" s="28"/>
      <c r="LRU33" s="28"/>
      <c r="LRV33" s="28"/>
      <c r="LRW33" s="28"/>
      <c r="LRX33" s="28"/>
      <c r="LRY33" s="28"/>
      <c r="LRZ33" s="28"/>
      <c r="LSA33" s="28"/>
      <c r="LSB33" s="28"/>
      <c r="LSC33" s="28"/>
      <c r="LSD33" s="28"/>
      <c r="LSE33" s="28"/>
      <c r="LSF33" s="28"/>
      <c r="LSG33" s="28"/>
      <c r="LSH33" s="28"/>
      <c r="LSI33" s="28"/>
      <c r="LSJ33" s="28"/>
      <c r="LSK33" s="28"/>
      <c r="LSL33" s="28"/>
      <c r="LSM33" s="28"/>
      <c r="LSN33" s="28"/>
      <c r="LSO33" s="28"/>
      <c r="LSP33" s="28"/>
      <c r="LSQ33" s="28"/>
      <c r="LSR33" s="28"/>
      <c r="LSS33" s="28"/>
      <c r="LST33" s="28"/>
      <c r="LSU33" s="28"/>
      <c r="LSV33" s="28"/>
      <c r="LSW33" s="28"/>
      <c r="LSX33" s="28"/>
      <c r="LSY33" s="28"/>
      <c r="LSZ33" s="28"/>
      <c r="LTA33" s="28"/>
      <c r="LTB33" s="28"/>
      <c r="LTC33" s="28"/>
      <c r="LTD33" s="28"/>
      <c r="LTE33" s="28"/>
      <c r="LTF33" s="28"/>
      <c r="LTG33" s="28"/>
      <c r="LTH33" s="28"/>
      <c r="LTI33" s="28"/>
      <c r="LTJ33" s="28"/>
      <c r="LTK33" s="28"/>
      <c r="LTL33" s="28"/>
      <c r="LTM33" s="28"/>
      <c r="LTN33" s="28"/>
      <c r="LTO33" s="28"/>
      <c r="LTP33" s="28"/>
      <c r="LTQ33" s="28"/>
      <c r="LTR33" s="28"/>
      <c r="LTS33" s="28"/>
      <c r="LTT33" s="28"/>
      <c r="LTU33" s="28"/>
      <c r="LTV33" s="28"/>
      <c r="LTW33" s="28"/>
      <c r="LTX33" s="28"/>
      <c r="LTY33" s="28"/>
      <c r="LTZ33" s="28"/>
      <c r="LUA33" s="28"/>
      <c r="LUB33" s="28"/>
      <c r="LUC33" s="28"/>
      <c r="LUD33" s="28"/>
      <c r="LUE33" s="28"/>
      <c r="LUF33" s="28"/>
      <c r="LUG33" s="28"/>
      <c r="LUH33" s="28"/>
      <c r="LUI33" s="28"/>
      <c r="LUJ33" s="28"/>
      <c r="LUK33" s="28"/>
      <c r="LUL33" s="28"/>
      <c r="LUM33" s="28"/>
      <c r="LUN33" s="28"/>
      <c r="LUO33" s="28"/>
      <c r="LUP33" s="28"/>
      <c r="LUQ33" s="28"/>
      <c r="LUR33" s="28"/>
      <c r="LUS33" s="28"/>
      <c r="LUT33" s="28"/>
      <c r="LUU33" s="28"/>
      <c r="LUV33" s="28"/>
      <c r="LUW33" s="28"/>
      <c r="LUX33" s="28"/>
      <c r="LUY33" s="28"/>
      <c r="LUZ33" s="28"/>
      <c r="LVA33" s="28"/>
      <c r="LVB33" s="28"/>
      <c r="LVC33" s="28"/>
      <c r="LVD33" s="28"/>
      <c r="LVE33" s="28"/>
      <c r="LVF33" s="28"/>
      <c r="LVG33" s="28"/>
      <c r="LVH33" s="28"/>
      <c r="LVI33" s="28"/>
      <c r="LVJ33" s="28"/>
      <c r="LVK33" s="28"/>
      <c r="LVL33" s="28"/>
      <c r="LVM33" s="28"/>
      <c r="LVN33" s="28"/>
      <c r="LVO33" s="28"/>
      <c r="LVP33" s="28"/>
      <c r="LVQ33" s="28"/>
      <c r="LVR33" s="28"/>
      <c r="LVS33" s="28"/>
      <c r="LVT33" s="28"/>
      <c r="LVU33" s="28"/>
      <c r="LVV33" s="28"/>
      <c r="LVW33" s="28"/>
      <c r="LVX33" s="28"/>
      <c r="LVY33" s="28"/>
      <c r="LVZ33" s="28"/>
      <c r="LWA33" s="28"/>
      <c r="LWB33" s="28"/>
      <c r="LWC33" s="28"/>
      <c r="LWD33" s="28"/>
      <c r="LWE33" s="28"/>
      <c r="LWF33" s="28"/>
      <c r="LWG33" s="28"/>
      <c r="LWH33" s="28"/>
      <c r="LWI33" s="28"/>
      <c r="LWJ33" s="28"/>
      <c r="LWK33" s="28"/>
      <c r="LWL33" s="28"/>
      <c r="LWM33" s="28"/>
      <c r="LWN33" s="28"/>
      <c r="LWO33" s="28"/>
      <c r="LWP33" s="28"/>
      <c r="LWQ33" s="28"/>
      <c r="LWR33" s="28"/>
      <c r="LWS33" s="28"/>
      <c r="LWT33" s="28"/>
      <c r="LWU33" s="28"/>
      <c r="LWV33" s="28"/>
      <c r="LWW33" s="28"/>
      <c r="LWX33" s="28"/>
      <c r="LWY33" s="28"/>
      <c r="LWZ33" s="28"/>
      <c r="LXA33" s="28"/>
      <c r="LXB33" s="28"/>
      <c r="LXC33" s="28"/>
      <c r="LXD33" s="28"/>
      <c r="LXE33" s="28"/>
      <c r="LXF33" s="28"/>
      <c r="LXG33" s="28"/>
      <c r="LXH33" s="28"/>
      <c r="LXI33" s="28"/>
      <c r="LXJ33" s="28"/>
      <c r="LXK33" s="28"/>
      <c r="LXL33" s="28"/>
      <c r="LXM33" s="28"/>
      <c r="LXN33" s="28"/>
      <c r="LXO33" s="28"/>
      <c r="LXP33" s="28"/>
      <c r="LXQ33" s="28"/>
      <c r="LXR33" s="28"/>
      <c r="LXS33" s="28"/>
      <c r="LXT33" s="28"/>
      <c r="LXU33" s="28"/>
      <c r="LXV33" s="28"/>
      <c r="LXW33" s="28"/>
      <c r="LXX33" s="28"/>
      <c r="LXY33" s="28"/>
      <c r="LXZ33" s="28"/>
      <c r="LYA33" s="28"/>
      <c r="LYB33" s="28"/>
      <c r="LYC33" s="28"/>
      <c r="LYD33" s="28"/>
      <c r="LYE33" s="28"/>
      <c r="LYF33" s="28"/>
      <c r="LYG33" s="28"/>
      <c r="LYH33" s="28"/>
      <c r="LYI33" s="28"/>
      <c r="LYJ33" s="28"/>
      <c r="LYK33" s="28"/>
      <c r="LYL33" s="28"/>
      <c r="LYM33" s="28"/>
      <c r="LYN33" s="28"/>
      <c r="LYO33" s="28"/>
      <c r="LYP33" s="28"/>
      <c r="LYQ33" s="28"/>
      <c r="LYR33" s="28"/>
      <c r="LYS33" s="28"/>
      <c r="LYT33" s="28"/>
      <c r="LYU33" s="28"/>
      <c r="LYV33" s="28"/>
      <c r="LYW33" s="28"/>
      <c r="LYX33" s="28"/>
      <c r="LYY33" s="28"/>
      <c r="LYZ33" s="28"/>
      <c r="LZA33" s="28"/>
      <c r="LZB33" s="28"/>
      <c r="LZC33" s="28"/>
      <c r="LZD33" s="28"/>
      <c r="LZE33" s="28"/>
      <c r="LZF33" s="28"/>
      <c r="LZG33" s="28"/>
      <c r="LZH33" s="28"/>
      <c r="LZI33" s="28"/>
      <c r="LZJ33" s="28"/>
      <c r="LZK33" s="28"/>
      <c r="LZL33" s="28"/>
      <c r="LZM33" s="28"/>
      <c r="LZN33" s="28"/>
      <c r="LZO33" s="28"/>
      <c r="LZP33" s="28"/>
      <c r="LZQ33" s="28"/>
      <c r="LZR33" s="28"/>
      <c r="LZS33" s="28"/>
      <c r="LZT33" s="28"/>
      <c r="LZU33" s="28"/>
      <c r="LZV33" s="28"/>
      <c r="LZW33" s="28"/>
      <c r="LZX33" s="28"/>
      <c r="LZY33" s="28"/>
      <c r="LZZ33" s="28"/>
      <c r="MAA33" s="28"/>
      <c r="MAB33" s="28"/>
      <c r="MAC33" s="28"/>
      <c r="MAD33" s="28"/>
      <c r="MAE33" s="28"/>
      <c r="MAF33" s="28"/>
      <c r="MAG33" s="28"/>
      <c r="MAH33" s="28"/>
      <c r="MAI33" s="28"/>
      <c r="MAJ33" s="28"/>
      <c r="MAK33" s="28"/>
      <c r="MAL33" s="28"/>
      <c r="MAM33" s="28"/>
      <c r="MAN33" s="28"/>
      <c r="MAO33" s="28"/>
      <c r="MAP33" s="28"/>
      <c r="MAQ33" s="28"/>
      <c r="MAR33" s="28"/>
      <c r="MAS33" s="28"/>
      <c r="MAT33" s="28"/>
      <c r="MAU33" s="28"/>
      <c r="MAV33" s="28"/>
      <c r="MAW33" s="28"/>
      <c r="MAX33" s="28"/>
      <c r="MAY33" s="28"/>
      <c r="MAZ33" s="28"/>
      <c r="MBA33" s="28"/>
      <c r="MBB33" s="28"/>
      <c r="MBC33" s="28"/>
      <c r="MBD33" s="28"/>
      <c r="MBE33" s="28"/>
      <c r="MBF33" s="28"/>
      <c r="MBG33" s="28"/>
      <c r="MBH33" s="28"/>
      <c r="MBI33" s="28"/>
      <c r="MBJ33" s="28"/>
      <c r="MBK33" s="28"/>
      <c r="MBL33" s="28"/>
      <c r="MBM33" s="28"/>
      <c r="MBN33" s="28"/>
      <c r="MBO33" s="28"/>
      <c r="MBP33" s="28"/>
      <c r="MBQ33" s="28"/>
      <c r="MBR33" s="28"/>
      <c r="MBS33" s="28"/>
      <c r="MBT33" s="28"/>
      <c r="MBU33" s="28"/>
      <c r="MBV33" s="28"/>
      <c r="MBW33" s="28"/>
      <c r="MBX33" s="28"/>
      <c r="MBY33" s="28"/>
      <c r="MBZ33" s="28"/>
      <c r="MCA33" s="28"/>
      <c r="MCB33" s="28"/>
      <c r="MCC33" s="28"/>
      <c r="MCD33" s="28"/>
      <c r="MCE33" s="28"/>
      <c r="MCF33" s="28"/>
      <c r="MCG33" s="28"/>
      <c r="MCH33" s="28"/>
      <c r="MCI33" s="28"/>
      <c r="MCJ33" s="28"/>
      <c r="MCK33" s="28"/>
      <c r="MCL33" s="28"/>
      <c r="MCM33" s="28"/>
      <c r="MCN33" s="28"/>
      <c r="MCO33" s="28"/>
      <c r="MCP33" s="28"/>
      <c r="MCQ33" s="28"/>
      <c r="MCR33" s="28"/>
      <c r="MCS33" s="28"/>
      <c r="MCT33" s="28"/>
      <c r="MCU33" s="28"/>
      <c r="MCV33" s="28"/>
      <c r="MCW33" s="28"/>
      <c r="MCX33" s="28"/>
      <c r="MCY33" s="28"/>
      <c r="MCZ33" s="28"/>
      <c r="MDA33" s="28"/>
      <c r="MDB33" s="28"/>
      <c r="MDC33" s="28"/>
      <c r="MDD33" s="28"/>
      <c r="MDE33" s="28"/>
      <c r="MDF33" s="28"/>
      <c r="MDG33" s="28"/>
      <c r="MDH33" s="28"/>
      <c r="MDI33" s="28"/>
      <c r="MDJ33" s="28"/>
      <c r="MDK33" s="28"/>
      <c r="MDL33" s="28"/>
      <c r="MDM33" s="28"/>
      <c r="MDN33" s="28"/>
      <c r="MDO33" s="28"/>
      <c r="MDP33" s="28"/>
      <c r="MDQ33" s="28"/>
      <c r="MDR33" s="28"/>
      <c r="MDS33" s="28"/>
      <c r="MDT33" s="28"/>
      <c r="MDU33" s="28"/>
      <c r="MDV33" s="28"/>
      <c r="MDW33" s="28"/>
      <c r="MDX33" s="28"/>
      <c r="MDY33" s="28"/>
      <c r="MDZ33" s="28"/>
      <c r="MEA33" s="28"/>
      <c r="MEB33" s="28"/>
      <c r="MEC33" s="28"/>
      <c r="MED33" s="28"/>
      <c r="MEE33" s="28"/>
      <c r="MEF33" s="28"/>
      <c r="MEG33" s="28"/>
      <c r="MEH33" s="28"/>
      <c r="MEI33" s="28"/>
      <c r="MEJ33" s="28"/>
      <c r="MEK33" s="28"/>
      <c r="MEL33" s="28"/>
      <c r="MEM33" s="28"/>
      <c r="MEN33" s="28"/>
      <c r="MEO33" s="28"/>
      <c r="MEP33" s="28"/>
      <c r="MEQ33" s="28"/>
      <c r="MER33" s="28"/>
      <c r="MES33" s="28"/>
      <c r="MET33" s="28"/>
      <c r="MEU33" s="28"/>
      <c r="MEV33" s="28"/>
      <c r="MEW33" s="28"/>
      <c r="MEX33" s="28"/>
      <c r="MEY33" s="28"/>
      <c r="MEZ33" s="28"/>
      <c r="MFA33" s="28"/>
      <c r="MFB33" s="28"/>
      <c r="MFC33" s="28"/>
      <c r="MFD33" s="28"/>
      <c r="MFE33" s="28"/>
      <c r="MFF33" s="28"/>
      <c r="MFG33" s="28"/>
      <c r="MFH33" s="28"/>
      <c r="MFI33" s="28"/>
      <c r="MFJ33" s="28"/>
      <c r="MFK33" s="28"/>
      <c r="MFL33" s="28"/>
      <c r="MFM33" s="28"/>
      <c r="MFN33" s="28"/>
      <c r="MFO33" s="28"/>
      <c r="MFP33" s="28"/>
      <c r="MFQ33" s="28"/>
      <c r="MFR33" s="28"/>
      <c r="MFS33" s="28"/>
      <c r="MFT33" s="28"/>
      <c r="MFU33" s="28"/>
      <c r="MFV33" s="28"/>
      <c r="MFW33" s="28"/>
      <c r="MFX33" s="28"/>
      <c r="MFY33" s="28"/>
      <c r="MFZ33" s="28"/>
      <c r="MGA33" s="28"/>
      <c r="MGB33" s="28"/>
      <c r="MGC33" s="28"/>
      <c r="MGD33" s="28"/>
      <c r="MGE33" s="28"/>
      <c r="MGF33" s="28"/>
      <c r="MGG33" s="28"/>
      <c r="MGH33" s="28"/>
      <c r="MGI33" s="28"/>
      <c r="MGJ33" s="28"/>
      <c r="MGK33" s="28"/>
      <c r="MGL33" s="28"/>
      <c r="MGM33" s="28"/>
      <c r="MGN33" s="28"/>
      <c r="MGO33" s="28"/>
      <c r="MGP33" s="28"/>
      <c r="MGQ33" s="28"/>
      <c r="MGR33" s="28"/>
      <c r="MGS33" s="28"/>
      <c r="MGT33" s="28"/>
      <c r="MGU33" s="28"/>
      <c r="MGV33" s="28"/>
      <c r="MGW33" s="28"/>
      <c r="MGX33" s="28"/>
      <c r="MGY33" s="28"/>
      <c r="MGZ33" s="28"/>
      <c r="MHA33" s="28"/>
      <c r="MHB33" s="28"/>
      <c r="MHC33" s="28"/>
      <c r="MHD33" s="28"/>
      <c r="MHE33" s="28"/>
      <c r="MHF33" s="28"/>
      <c r="MHG33" s="28"/>
      <c r="MHH33" s="28"/>
      <c r="MHI33" s="28"/>
      <c r="MHJ33" s="28"/>
      <c r="MHK33" s="28"/>
      <c r="MHL33" s="28"/>
      <c r="MHM33" s="28"/>
      <c r="MHN33" s="28"/>
      <c r="MHO33" s="28"/>
      <c r="MHP33" s="28"/>
      <c r="MHQ33" s="28"/>
      <c r="MHR33" s="28"/>
      <c r="MHS33" s="28"/>
      <c r="MHT33" s="28"/>
      <c r="MHU33" s="28"/>
      <c r="MHV33" s="28"/>
      <c r="MHW33" s="28"/>
      <c r="MHX33" s="28"/>
      <c r="MHY33" s="28"/>
      <c r="MHZ33" s="28"/>
      <c r="MIA33" s="28"/>
      <c r="MIB33" s="28"/>
      <c r="MIC33" s="28"/>
      <c r="MID33" s="28"/>
      <c r="MIE33" s="28"/>
      <c r="MIF33" s="28"/>
      <c r="MIG33" s="28"/>
      <c r="MIH33" s="28"/>
      <c r="MII33" s="28"/>
      <c r="MIJ33" s="28"/>
      <c r="MIK33" s="28"/>
      <c r="MIL33" s="28"/>
      <c r="MIM33" s="28"/>
      <c r="MIN33" s="28"/>
      <c r="MIO33" s="28"/>
      <c r="MIP33" s="28"/>
      <c r="MIQ33" s="28"/>
      <c r="MIR33" s="28"/>
      <c r="MIS33" s="28"/>
      <c r="MIT33" s="28"/>
      <c r="MIU33" s="28"/>
      <c r="MIV33" s="28"/>
      <c r="MIW33" s="28"/>
      <c r="MIX33" s="28"/>
      <c r="MIY33" s="28"/>
      <c r="MIZ33" s="28"/>
      <c r="MJA33" s="28"/>
      <c r="MJB33" s="28"/>
      <c r="MJC33" s="28"/>
      <c r="MJD33" s="28"/>
      <c r="MJE33" s="28"/>
      <c r="MJF33" s="28"/>
      <c r="MJG33" s="28"/>
      <c r="MJH33" s="28"/>
      <c r="MJI33" s="28"/>
      <c r="MJJ33" s="28"/>
      <c r="MJK33" s="28"/>
      <c r="MJL33" s="28"/>
      <c r="MJM33" s="28"/>
      <c r="MJN33" s="28"/>
      <c r="MJO33" s="28"/>
      <c r="MJP33" s="28"/>
      <c r="MJQ33" s="28"/>
      <c r="MJR33" s="28"/>
      <c r="MJS33" s="28"/>
      <c r="MJT33" s="28"/>
      <c r="MJU33" s="28"/>
      <c r="MJV33" s="28"/>
      <c r="MJW33" s="28"/>
      <c r="MJX33" s="28"/>
      <c r="MJY33" s="28"/>
      <c r="MJZ33" s="28"/>
      <c r="MKA33" s="28"/>
      <c r="MKB33" s="28"/>
      <c r="MKC33" s="28"/>
      <c r="MKD33" s="28"/>
      <c r="MKE33" s="28"/>
      <c r="MKF33" s="28"/>
      <c r="MKG33" s="28"/>
      <c r="MKH33" s="28"/>
      <c r="MKI33" s="28"/>
      <c r="MKJ33" s="28"/>
      <c r="MKK33" s="28"/>
      <c r="MKL33" s="28"/>
      <c r="MKM33" s="28"/>
      <c r="MKN33" s="28"/>
      <c r="MKO33" s="28"/>
      <c r="MKP33" s="28"/>
      <c r="MKQ33" s="28"/>
      <c r="MKR33" s="28"/>
      <c r="MKS33" s="28"/>
      <c r="MKT33" s="28"/>
      <c r="MKU33" s="28"/>
      <c r="MKV33" s="28"/>
      <c r="MKW33" s="28"/>
      <c r="MKX33" s="28"/>
      <c r="MKY33" s="28"/>
      <c r="MKZ33" s="28"/>
      <c r="MLA33" s="28"/>
      <c r="MLB33" s="28"/>
      <c r="MLC33" s="28"/>
      <c r="MLD33" s="28"/>
      <c r="MLE33" s="28"/>
      <c r="MLF33" s="28"/>
      <c r="MLG33" s="28"/>
      <c r="MLH33" s="28"/>
      <c r="MLI33" s="28"/>
      <c r="MLJ33" s="28"/>
      <c r="MLK33" s="28"/>
      <c r="MLL33" s="28"/>
      <c r="MLM33" s="28"/>
      <c r="MLN33" s="28"/>
      <c r="MLO33" s="28"/>
      <c r="MLP33" s="28"/>
      <c r="MLQ33" s="28"/>
      <c r="MLR33" s="28"/>
      <c r="MLS33" s="28"/>
      <c r="MLT33" s="28"/>
      <c r="MLU33" s="28"/>
      <c r="MLV33" s="28"/>
      <c r="MLW33" s="28"/>
      <c r="MLX33" s="28"/>
      <c r="MLY33" s="28"/>
      <c r="MLZ33" s="28"/>
      <c r="MMA33" s="28"/>
      <c r="MMB33" s="28"/>
      <c r="MMC33" s="28"/>
      <c r="MMD33" s="28"/>
      <c r="MME33" s="28"/>
      <c r="MMF33" s="28"/>
      <c r="MMG33" s="28"/>
      <c r="MMH33" s="28"/>
      <c r="MMI33" s="28"/>
      <c r="MMJ33" s="28"/>
      <c r="MMK33" s="28"/>
      <c r="MML33" s="28"/>
      <c r="MMM33" s="28"/>
      <c r="MMN33" s="28"/>
      <c r="MMO33" s="28"/>
      <c r="MMP33" s="28"/>
      <c r="MMQ33" s="28"/>
      <c r="MMR33" s="28"/>
      <c r="MMS33" s="28"/>
      <c r="MMT33" s="28"/>
      <c r="MMU33" s="28"/>
      <c r="MMV33" s="28"/>
      <c r="MMW33" s="28"/>
      <c r="MMX33" s="28"/>
      <c r="MMY33" s="28"/>
      <c r="MMZ33" s="28"/>
      <c r="MNA33" s="28"/>
      <c r="MNB33" s="28"/>
      <c r="MNC33" s="28"/>
      <c r="MND33" s="28"/>
      <c r="MNE33" s="28"/>
      <c r="MNF33" s="28"/>
      <c r="MNG33" s="28"/>
      <c r="MNH33" s="28"/>
      <c r="MNI33" s="28"/>
      <c r="MNJ33" s="28"/>
      <c r="MNK33" s="28"/>
      <c r="MNL33" s="28"/>
      <c r="MNM33" s="28"/>
      <c r="MNN33" s="28"/>
      <c r="MNO33" s="28"/>
      <c r="MNP33" s="28"/>
      <c r="MNQ33" s="28"/>
      <c r="MNR33" s="28"/>
      <c r="MNS33" s="28"/>
      <c r="MNT33" s="28"/>
      <c r="MNU33" s="28"/>
      <c r="MNV33" s="28"/>
      <c r="MNW33" s="28"/>
      <c r="MNX33" s="28"/>
      <c r="MNY33" s="28"/>
      <c r="MNZ33" s="28"/>
      <c r="MOA33" s="28"/>
      <c r="MOB33" s="28"/>
      <c r="MOC33" s="28"/>
      <c r="MOD33" s="28"/>
      <c r="MOE33" s="28"/>
      <c r="MOF33" s="28"/>
      <c r="MOG33" s="28"/>
      <c r="MOH33" s="28"/>
      <c r="MOI33" s="28"/>
      <c r="MOJ33" s="28"/>
      <c r="MOK33" s="28"/>
      <c r="MOL33" s="28"/>
      <c r="MOM33" s="28"/>
      <c r="MON33" s="28"/>
      <c r="MOO33" s="28"/>
      <c r="MOP33" s="28"/>
      <c r="MOQ33" s="28"/>
      <c r="MOR33" s="28"/>
      <c r="MOS33" s="28"/>
      <c r="MOT33" s="28"/>
      <c r="MOU33" s="28"/>
      <c r="MOV33" s="28"/>
      <c r="MOW33" s="28"/>
      <c r="MOX33" s="28"/>
      <c r="MOY33" s="28"/>
      <c r="MOZ33" s="28"/>
      <c r="MPA33" s="28"/>
      <c r="MPB33" s="28"/>
      <c r="MPC33" s="28"/>
      <c r="MPD33" s="28"/>
      <c r="MPE33" s="28"/>
      <c r="MPF33" s="28"/>
      <c r="MPG33" s="28"/>
      <c r="MPH33" s="28"/>
      <c r="MPI33" s="28"/>
      <c r="MPJ33" s="28"/>
      <c r="MPK33" s="28"/>
      <c r="MPL33" s="28"/>
      <c r="MPM33" s="28"/>
      <c r="MPN33" s="28"/>
      <c r="MPO33" s="28"/>
      <c r="MPP33" s="28"/>
      <c r="MPQ33" s="28"/>
      <c r="MPR33" s="28"/>
      <c r="MPS33" s="28"/>
      <c r="MPT33" s="28"/>
      <c r="MPU33" s="28"/>
      <c r="MPV33" s="28"/>
      <c r="MPW33" s="28"/>
      <c r="MPX33" s="28"/>
      <c r="MPY33" s="28"/>
      <c r="MPZ33" s="28"/>
      <c r="MQA33" s="28"/>
      <c r="MQB33" s="28"/>
      <c r="MQC33" s="28"/>
      <c r="MQD33" s="28"/>
      <c r="MQE33" s="28"/>
      <c r="MQF33" s="28"/>
      <c r="MQG33" s="28"/>
      <c r="MQH33" s="28"/>
      <c r="MQI33" s="28"/>
      <c r="MQJ33" s="28"/>
      <c r="MQK33" s="28"/>
      <c r="MQL33" s="28"/>
      <c r="MQM33" s="28"/>
      <c r="MQN33" s="28"/>
      <c r="MQO33" s="28"/>
      <c r="MQP33" s="28"/>
      <c r="MQQ33" s="28"/>
      <c r="MQR33" s="28"/>
      <c r="MQS33" s="28"/>
      <c r="MQT33" s="28"/>
      <c r="MQU33" s="28"/>
      <c r="MQV33" s="28"/>
      <c r="MQW33" s="28"/>
      <c r="MQX33" s="28"/>
      <c r="MQY33" s="28"/>
      <c r="MQZ33" s="28"/>
      <c r="MRA33" s="28"/>
      <c r="MRB33" s="28"/>
      <c r="MRC33" s="28"/>
      <c r="MRD33" s="28"/>
      <c r="MRE33" s="28"/>
      <c r="MRF33" s="28"/>
      <c r="MRG33" s="28"/>
      <c r="MRH33" s="28"/>
      <c r="MRI33" s="28"/>
      <c r="MRJ33" s="28"/>
      <c r="MRK33" s="28"/>
      <c r="MRL33" s="28"/>
      <c r="MRM33" s="28"/>
      <c r="MRN33" s="28"/>
      <c r="MRO33" s="28"/>
      <c r="MRP33" s="28"/>
      <c r="MRQ33" s="28"/>
      <c r="MRR33" s="28"/>
      <c r="MRS33" s="28"/>
      <c r="MRT33" s="28"/>
      <c r="MRU33" s="28"/>
      <c r="MRV33" s="28"/>
      <c r="MRW33" s="28"/>
      <c r="MRX33" s="28"/>
      <c r="MRY33" s="28"/>
      <c r="MRZ33" s="28"/>
      <c r="MSA33" s="28"/>
      <c r="MSB33" s="28"/>
      <c r="MSC33" s="28"/>
      <c r="MSD33" s="28"/>
      <c r="MSE33" s="28"/>
      <c r="MSF33" s="28"/>
      <c r="MSG33" s="28"/>
      <c r="MSH33" s="28"/>
      <c r="MSI33" s="28"/>
      <c r="MSJ33" s="28"/>
      <c r="MSK33" s="28"/>
      <c r="MSL33" s="28"/>
      <c r="MSM33" s="28"/>
      <c r="MSN33" s="28"/>
      <c r="MSO33" s="28"/>
      <c r="MSP33" s="28"/>
      <c r="MSQ33" s="28"/>
      <c r="MSR33" s="28"/>
      <c r="MSS33" s="28"/>
      <c r="MST33" s="28"/>
      <c r="MSU33" s="28"/>
      <c r="MSV33" s="28"/>
      <c r="MSW33" s="28"/>
      <c r="MSX33" s="28"/>
      <c r="MSY33" s="28"/>
      <c r="MSZ33" s="28"/>
      <c r="MTA33" s="28"/>
      <c r="MTB33" s="28"/>
      <c r="MTC33" s="28"/>
      <c r="MTD33" s="28"/>
      <c r="MTE33" s="28"/>
      <c r="MTF33" s="28"/>
      <c r="MTG33" s="28"/>
      <c r="MTH33" s="28"/>
      <c r="MTI33" s="28"/>
      <c r="MTJ33" s="28"/>
      <c r="MTK33" s="28"/>
      <c r="MTL33" s="28"/>
      <c r="MTM33" s="28"/>
      <c r="MTN33" s="28"/>
      <c r="MTO33" s="28"/>
      <c r="MTP33" s="28"/>
      <c r="MTQ33" s="28"/>
      <c r="MTR33" s="28"/>
      <c r="MTS33" s="28"/>
      <c r="MTT33" s="28"/>
      <c r="MTU33" s="28"/>
      <c r="MTV33" s="28"/>
      <c r="MTW33" s="28"/>
      <c r="MTX33" s="28"/>
      <c r="MTY33" s="28"/>
      <c r="MTZ33" s="28"/>
      <c r="MUA33" s="28"/>
      <c r="MUB33" s="28"/>
      <c r="MUC33" s="28"/>
      <c r="MUD33" s="28"/>
      <c r="MUE33" s="28"/>
      <c r="MUF33" s="28"/>
      <c r="MUG33" s="28"/>
      <c r="MUH33" s="28"/>
      <c r="MUI33" s="28"/>
      <c r="MUJ33" s="28"/>
      <c r="MUK33" s="28"/>
      <c r="MUL33" s="28"/>
      <c r="MUM33" s="28"/>
      <c r="MUN33" s="28"/>
      <c r="MUO33" s="28"/>
      <c r="MUP33" s="28"/>
      <c r="MUQ33" s="28"/>
      <c r="MUR33" s="28"/>
      <c r="MUS33" s="28"/>
      <c r="MUT33" s="28"/>
      <c r="MUU33" s="28"/>
      <c r="MUV33" s="28"/>
      <c r="MUW33" s="28"/>
      <c r="MUX33" s="28"/>
      <c r="MUY33" s="28"/>
      <c r="MUZ33" s="28"/>
      <c r="MVA33" s="28"/>
      <c r="MVB33" s="28"/>
      <c r="MVC33" s="28"/>
      <c r="MVD33" s="28"/>
      <c r="MVE33" s="28"/>
      <c r="MVF33" s="28"/>
      <c r="MVG33" s="28"/>
      <c r="MVH33" s="28"/>
      <c r="MVI33" s="28"/>
      <c r="MVJ33" s="28"/>
      <c r="MVK33" s="28"/>
      <c r="MVL33" s="28"/>
      <c r="MVM33" s="28"/>
      <c r="MVN33" s="28"/>
      <c r="MVO33" s="28"/>
      <c r="MVP33" s="28"/>
      <c r="MVQ33" s="28"/>
      <c r="MVR33" s="28"/>
      <c r="MVS33" s="28"/>
      <c r="MVT33" s="28"/>
      <c r="MVU33" s="28"/>
      <c r="MVV33" s="28"/>
      <c r="MVW33" s="28"/>
      <c r="MVX33" s="28"/>
      <c r="MVY33" s="28"/>
      <c r="MVZ33" s="28"/>
      <c r="MWA33" s="28"/>
      <c r="MWB33" s="28"/>
      <c r="MWC33" s="28"/>
      <c r="MWD33" s="28"/>
      <c r="MWE33" s="28"/>
      <c r="MWF33" s="28"/>
      <c r="MWG33" s="28"/>
      <c r="MWH33" s="28"/>
      <c r="MWI33" s="28"/>
      <c r="MWJ33" s="28"/>
      <c r="MWK33" s="28"/>
      <c r="MWL33" s="28"/>
      <c r="MWM33" s="28"/>
      <c r="MWN33" s="28"/>
      <c r="MWO33" s="28"/>
      <c r="MWP33" s="28"/>
      <c r="MWQ33" s="28"/>
      <c r="MWR33" s="28"/>
      <c r="MWS33" s="28"/>
      <c r="MWT33" s="28"/>
      <c r="MWU33" s="28"/>
      <c r="MWV33" s="28"/>
      <c r="MWW33" s="28"/>
      <c r="MWX33" s="28"/>
      <c r="MWY33" s="28"/>
      <c r="MWZ33" s="28"/>
      <c r="MXA33" s="28"/>
      <c r="MXB33" s="28"/>
      <c r="MXC33" s="28"/>
      <c r="MXD33" s="28"/>
      <c r="MXE33" s="28"/>
      <c r="MXF33" s="28"/>
      <c r="MXG33" s="28"/>
      <c r="MXH33" s="28"/>
      <c r="MXI33" s="28"/>
      <c r="MXJ33" s="28"/>
      <c r="MXK33" s="28"/>
      <c r="MXL33" s="28"/>
      <c r="MXM33" s="28"/>
      <c r="MXN33" s="28"/>
      <c r="MXO33" s="28"/>
      <c r="MXP33" s="28"/>
      <c r="MXQ33" s="28"/>
      <c r="MXR33" s="28"/>
      <c r="MXS33" s="28"/>
      <c r="MXT33" s="28"/>
      <c r="MXU33" s="28"/>
      <c r="MXV33" s="28"/>
      <c r="MXW33" s="28"/>
      <c r="MXX33" s="28"/>
      <c r="MXY33" s="28"/>
      <c r="MXZ33" s="28"/>
      <c r="MYA33" s="28"/>
      <c r="MYB33" s="28"/>
      <c r="MYC33" s="28"/>
      <c r="MYD33" s="28"/>
      <c r="MYE33" s="28"/>
      <c r="MYF33" s="28"/>
      <c r="MYG33" s="28"/>
      <c r="MYH33" s="28"/>
      <c r="MYI33" s="28"/>
      <c r="MYJ33" s="28"/>
      <c r="MYK33" s="28"/>
      <c r="MYL33" s="28"/>
      <c r="MYM33" s="28"/>
      <c r="MYN33" s="28"/>
      <c r="MYO33" s="28"/>
      <c r="MYP33" s="28"/>
      <c r="MYQ33" s="28"/>
      <c r="MYR33" s="28"/>
      <c r="MYS33" s="28"/>
      <c r="MYT33" s="28"/>
      <c r="MYU33" s="28"/>
      <c r="MYV33" s="28"/>
      <c r="MYW33" s="28"/>
      <c r="MYX33" s="28"/>
      <c r="MYY33" s="28"/>
      <c r="MYZ33" s="28"/>
      <c r="MZA33" s="28"/>
      <c r="MZB33" s="28"/>
      <c r="MZC33" s="28"/>
      <c r="MZD33" s="28"/>
      <c r="MZE33" s="28"/>
      <c r="MZF33" s="28"/>
      <c r="MZG33" s="28"/>
      <c r="MZH33" s="28"/>
      <c r="MZI33" s="28"/>
      <c r="MZJ33" s="28"/>
      <c r="MZK33" s="28"/>
      <c r="MZL33" s="28"/>
      <c r="MZM33" s="28"/>
      <c r="MZN33" s="28"/>
      <c r="MZO33" s="28"/>
      <c r="MZP33" s="28"/>
      <c r="MZQ33" s="28"/>
      <c r="MZR33" s="28"/>
      <c r="MZS33" s="28"/>
      <c r="MZT33" s="28"/>
      <c r="MZU33" s="28"/>
      <c r="MZV33" s="28"/>
      <c r="MZW33" s="28"/>
      <c r="MZX33" s="28"/>
      <c r="MZY33" s="28"/>
      <c r="MZZ33" s="28"/>
      <c r="NAA33" s="28"/>
      <c r="NAB33" s="28"/>
      <c r="NAC33" s="28"/>
      <c r="NAD33" s="28"/>
      <c r="NAE33" s="28"/>
      <c r="NAF33" s="28"/>
      <c r="NAG33" s="28"/>
      <c r="NAH33" s="28"/>
      <c r="NAI33" s="28"/>
      <c r="NAJ33" s="28"/>
      <c r="NAK33" s="28"/>
      <c r="NAL33" s="28"/>
      <c r="NAM33" s="28"/>
      <c r="NAN33" s="28"/>
      <c r="NAO33" s="28"/>
      <c r="NAP33" s="28"/>
      <c r="NAQ33" s="28"/>
      <c r="NAR33" s="28"/>
      <c r="NAS33" s="28"/>
      <c r="NAT33" s="28"/>
      <c r="NAU33" s="28"/>
      <c r="NAV33" s="28"/>
      <c r="NAW33" s="28"/>
      <c r="NAX33" s="28"/>
      <c r="NAY33" s="28"/>
      <c r="NAZ33" s="28"/>
      <c r="NBA33" s="28"/>
      <c r="NBB33" s="28"/>
      <c r="NBC33" s="28"/>
      <c r="NBD33" s="28"/>
      <c r="NBE33" s="28"/>
      <c r="NBF33" s="28"/>
      <c r="NBG33" s="28"/>
      <c r="NBH33" s="28"/>
      <c r="NBI33" s="28"/>
      <c r="NBJ33" s="28"/>
      <c r="NBK33" s="28"/>
      <c r="NBL33" s="28"/>
      <c r="NBM33" s="28"/>
      <c r="NBN33" s="28"/>
      <c r="NBO33" s="28"/>
      <c r="NBP33" s="28"/>
      <c r="NBQ33" s="28"/>
      <c r="NBR33" s="28"/>
      <c r="NBS33" s="28"/>
      <c r="NBT33" s="28"/>
      <c r="NBU33" s="28"/>
      <c r="NBV33" s="28"/>
      <c r="NBW33" s="28"/>
      <c r="NBX33" s="28"/>
      <c r="NBY33" s="28"/>
      <c r="NBZ33" s="28"/>
      <c r="NCA33" s="28"/>
      <c r="NCB33" s="28"/>
      <c r="NCC33" s="28"/>
      <c r="NCD33" s="28"/>
      <c r="NCE33" s="28"/>
      <c r="NCF33" s="28"/>
      <c r="NCG33" s="28"/>
      <c r="NCH33" s="28"/>
      <c r="NCI33" s="28"/>
      <c r="NCJ33" s="28"/>
      <c r="NCK33" s="28"/>
      <c r="NCL33" s="28"/>
      <c r="NCM33" s="28"/>
      <c r="NCN33" s="28"/>
      <c r="NCO33" s="28"/>
      <c r="NCP33" s="28"/>
      <c r="NCQ33" s="28"/>
      <c r="NCR33" s="28"/>
      <c r="NCS33" s="28"/>
      <c r="NCT33" s="28"/>
      <c r="NCU33" s="28"/>
      <c r="NCV33" s="28"/>
      <c r="NCW33" s="28"/>
      <c r="NCX33" s="28"/>
      <c r="NCY33" s="28"/>
      <c r="NCZ33" s="28"/>
      <c r="NDA33" s="28"/>
      <c r="NDB33" s="28"/>
      <c r="NDC33" s="28"/>
      <c r="NDD33" s="28"/>
      <c r="NDE33" s="28"/>
      <c r="NDF33" s="28"/>
      <c r="NDG33" s="28"/>
      <c r="NDH33" s="28"/>
      <c r="NDI33" s="28"/>
      <c r="NDJ33" s="28"/>
      <c r="NDK33" s="28"/>
      <c r="NDL33" s="28"/>
      <c r="NDM33" s="28"/>
      <c r="NDN33" s="28"/>
      <c r="NDO33" s="28"/>
      <c r="NDP33" s="28"/>
      <c r="NDQ33" s="28"/>
      <c r="NDR33" s="28"/>
      <c r="NDS33" s="28"/>
      <c r="NDT33" s="28"/>
      <c r="NDU33" s="28"/>
      <c r="NDV33" s="28"/>
      <c r="NDW33" s="28"/>
      <c r="NDX33" s="28"/>
      <c r="NDY33" s="28"/>
      <c r="NDZ33" s="28"/>
      <c r="NEA33" s="28"/>
      <c r="NEB33" s="28"/>
      <c r="NEC33" s="28"/>
      <c r="NED33" s="28"/>
      <c r="NEE33" s="28"/>
      <c r="NEF33" s="28"/>
      <c r="NEG33" s="28"/>
      <c r="NEH33" s="28"/>
      <c r="NEI33" s="28"/>
      <c r="NEJ33" s="28"/>
      <c r="NEK33" s="28"/>
      <c r="NEL33" s="28"/>
      <c r="NEM33" s="28"/>
      <c r="NEN33" s="28"/>
      <c r="NEO33" s="28"/>
      <c r="NEP33" s="28"/>
      <c r="NEQ33" s="28"/>
      <c r="NER33" s="28"/>
      <c r="NES33" s="28"/>
      <c r="NET33" s="28"/>
      <c r="NEU33" s="28"/>
      <c r="NEV33" s="28"/>
      <c r="NEW33" s="28"/>
      <c r="NEX33" s="28"/>
      <c r="NEY33" s="28"/>
      <c r="NEZ33" s="28"/>
      <c r="NFA33" s="28"/>
      <c r="NFB33" s="28"/>
      <c r="NFC33" s="28"/>
      <c r="NFD33" s="28"/>
      <c r="NFE33" s="28"/>
      <c r="NFF33" s="28"/>
      <c r="NFG33" s="28"/>
      <c r="NFH33" s="28"/>
      <c r="NFI33" s="28"/>
      <c r="NFJ33" s="28"/>
      <c r="NFK33" s="28"/>
      <c r="NFL33" s="28"/>
      <c r="NFM33" s="28"/>
      <c r="NFN33" s="28"/>
      <c r="NFO33" s="28"/>
      <c r="NFP33" s="28"/>
      <c r="NFQ33" s="28"/>
      <c r="NFR33" s="28"/>
      <c r="NFS33" s="28"/>
      <c r="NFT33" s="28"/>
      <c r="NFU33" s="28"/>
      <c r="NFV33" s="28"/>
      <c r="NFW33" s="28"/>
      <c r="NFX33" s="28"/>
      <c r="NFY33" s="28"/>
      <c r="NFZ33" s="28"/>
      <c r="NGA33" s="28"/>
      <c r="NGB33" s="28"/>
      <c r="NGC33" s="28"/>
      <c r="NGD33" s="28"/>
      <c r="NGE33" s="28"/>
      <c r="NGF33" s="28"/>
      <c r="NGG33" s="28"/>
      <c r="NGH33" s="28"/>
      <c r="NGI33" s="28"/>
      <c r="NGJ33" s="28"/>
      <c r="NGK33" s="28"/>
      <c r="NGL33" s="28"/>
      <c r="NGM33" s="28"/>
      <c r="NGN33" s="28"/>
      <c r="NGO33" s="28"/>
      <c r="NGP33" s="28"/>
      <c r="NGQ33" s="28"/>
      <c r="NGR33" s="28"/>
      <c r="NGS33" s="28"/>
      <c r="NGT33" s="28"/>
      <c r="NGU33" s="28"/>
      <c r="NGV33" s="28"/>
      <c r="NGW33" s="28"/>
      <c r="NGX33" s="28"/>
      <c r="NGY33" s="28"/>
      <c r="NGZ33" s="28"/>
      <c r="NHA33" s="28"/>
      <c r="NHB33" s="28"/>
      <c r="NHC33" s="28"/>
      <c r="NHD33" s="28"/>
      <c r="NHE33" s="28"/>
      <c r="NHF33" s="28"/>
      <c r="NHG33" s="28"/>
      <c r="NHH33" s="28"/>
      <c r="NHI33" s="28"/>
      <c r="NHJ33" s="28"/>
      <c r="NHK33" s="28"/>
      <c r="NHL33" s="28"/>
      <c r="NHM33" s="28"/>
      <c r="NHN33" s="28"/>
      <c r="NHO33" s="28"/>
      <c r="NHP33" s="28"/>
      <c r="NHQ33" s="28"/>
      <c r="NHR33" s="28"/>
      <c r="NHS33" s="28"/>
      <c r="NHT33" s="28"/>
      <c r="NHU33" s="28"/>
      <c r="NHV33" s="28"/>
      <c r="NHW33" s="28"/>
      <c r="NHX33" s="28"/>
      <c r="NHY33" s="28"/>
      <c r="NHZ33" s="28"/>
      <c r="NIA33" s="28"/>
      <c r="NIB33" s="28"/>
      <c r="NIC33" s="28"/>
      <c r="NID33" s="28"/>
      <c r="NIE33" s="28"/>
      <c r="NIF33" s="28"/>
      <c r="NIG33" s="28"/>
      <c r="NIH33" s="28"/>
      <c r="NII33" s="28"/>
      <c r="NIJ33" s="28"/>
      <c r="NIK33" s="28"/>
      <c r="NIL33" s="28"/>
      <c r="NIM33" s="28"/>
      <c r="NIN33" s="28"/>
      <c r="NIO33" s="28"/>
      <c r="NIP33" s="28"/>
      <c r="NIQ33" s="28"/>
      <c r="NIR33" s="28"/>
      <c r="NIS33" s="28"/>
      <c r="NIT33" s="28"/>
      <c r="NIU33" s="28"/>
      <c r="NIV33" s="28"/>
      <c r="NIW33" s="28"/>
      <c r="NIX33" s="28"/>
      <c r="NIY33" s="28"/>
      <c r="NIZ33" s="28"/>
      <c r="NJA33" s="28"/>
      <c r="NJB33" s="28"/>
      <c r="NJC33" s="28"/>
      <c r="NJD33" s="28"/>
      <c r="NJE33" s="28"/>
      <c r="NJF33" s="28"/>
      <c r="NJG33" s="28"/>
      <c r="NJH33" s="28"/>
      <c r="NJI33" s="28"/>
      <c r="NJJ33" s="28"/>
      <c r="NJK33" s="28"/>
      <c r="NJL33" s="28"/>
      <c r="NJM33" s="28"/>
      <c r="NJN33" s="28"/>
      <c r="NJO33" s="28"/>
      <c r="NJP33" s="28"/>
      <c r="NJQ33" s="28"/>
      <c r="NJR33" s="28"/>
      <c r="NJS33" s="28"/>
      <c r="NJT33" s="28"/>
      <c r="NJU33" s="28"/>
      <c r="NJV33" s="28"/>
      <c r="NJW33" s="28"/>
      <c r="NJX33" s="28"/>
      <c r="NJY33" s="28"/>
      <c r="NJZ33" s="28"/>
      <c r="NKA33" s="28"/>
      <c r="NKB33" s="28"/>
      <c r="NKC33" s="28"/>
      <c r="NKD33" s="28"/>
      <c r="NKE33" s="28"/>
      <c r="NKF33" s="28"/>
      <c r="NKG33" s="28"/>
      <c r="NKH33" s="28"/>
      <c r="NKI33" s="28"/>
      <c r="NKJ33" s="28"/>
      <c r="NKK33" s="28"/>
      <c r="NKL33" s="28"/>
      <c r="NKM33" s="28"/>
      <c r="NKN33" s="28"/>
      <c r="NKO33" s="28"/>
      <c r="NKP33" s="28"/>
      <c r="NKQ33" s="28"/>
      <c r="NKR33" s="28"/>
      <c r="NKS33" s="28"/>
      <c r="NKT33" s="28"/>
      <c r="NKU33" s="28"/>
      <c r="NKV33" s="28"/>
      <c r="NKW33" s="28"/>
      <c r="NKX33" s="28"/>
      <c r="NKY33" s="28"/>
      <c r="NKZ33" s="28"/>
      <c r="NLA33" s="28"/>
      <c r="NLB33" s="28"/>
      <c r="NLC33" s="28"/>
      <c r="NLD33" s="28"/>
      <c r="NLE33" s="28"/>
      <c r="NLF33" s="28"/>
      <c r="NLG33" s="28"/>
      <c r="NLH33" s="28"/>
      <c r="NLI33" s="28"/>
      <c r="NLJ33" s="28"/>
      <c r="NLK33" s="28"/>
      <c r="NLL33" s="28"/>
      <c r="NLM33" s="28"/>
      <c r="NLN33" s="28"/>
      <c r="NLO33" s="28"/>
      <c r="NLP33" s="28"/>
      <c r="NLQ33" s="28"/>
      <c r="NLR33" s="28"/>
      <c r="NLS33" s="28"/>
      <c r="NLT33" s="28"/>
      <c r="NLU33" s="28"/>
      <c r="NLV33" s="28"/>
      <c r="NLW33" s="28"/>
      <c r="NLX33" s="28"/>
      <c r="NLY33" s="28"/>
      <c r="NLZ33" s="28"/>
      <c r="NMA33" s="28"/>
      <c r="NMB33" s="28"/>
      <c r="NMC33" s="28"/>
      <c r="NMD33" s="28"/>
      <c r="NME33" s="28"/>
      <c r="NMF33" s="28"/>
      <c r="NMG33" s="28"/>
      <c r="NMH33" s="28"/>
      <c r="NMI33" s="28"/>
      <c r="NMJ33" s="28"/>
      <c r="NMK33" s="28"/>
      <c r="NML33" s="28"/>
      <c r="NMM33" s="28"/>
      <c r="NMN33" s="28"/>
      <c r="NMO33" s="28"/>
      <c r="NMP33" s="28"/>
      <c r="NMQ33" s="28"/>
      <c r="NMR33" s="28"/>
      <c r="NMS33" s="28"/>
      <c r="NMT33" s="28"/>
      <c r="NMU33" s="28"/>
      <c r="NMV33" s="28"/>
      <c r="NMW33" s="28"/>
      <c r="NMX33" s="28"/>
      <c r="NMY33" s="28"/>
      <c r="NMZ33" s="28"/>
      <c r="NNA33" s="28"/>
      <c r="NNB33" s="28"/>
      <c r="NNC33" s="28"/>
      <c r="NND33" s="28"/>
      <c r="NNE33" s="28"/>
      <c r="NNF33" s="28"/>
      <c r="NNG33" s="28"/>
      <c r="NNH33" s="28"/>
      <c r="NNI33" s="28"/>
      <c r="NNJ33" s="28"/>
      <c r="NNK33" s="28"/>
      <c r="NNL33" s="28"/>
      <c r="NNM33" s="28"/>
      <c r="NNN33" s="28"/>
      <c r="NNO33" s="28"/>
      <c r="NNP33" s="28"/>
      <c r="NNQ33" s="28"/>
      <c r="NNR33" s="28"/>
      <c r="NNS33" s="28"/>
      <c r="NNT33" s="28"/>
      <c r="NNU33" s="28"/>
      <c r="NNV33" s="28"/>
      <c r="NNW33" s="28"/>
      <c r="NNX33" s="28"/>
      <c r="NNY33" s="28"/>
      <c r="NNZ33" s="28"/>
      <c r="NOA33" s="28"/>
      <c r="NOB33" s="28"/>
      <c r="NOC33" s="28"/>
      <c r="NOD33" s="28"/>
      <c r="NOE33" s="28"/>
      <c r="NOF33" s="28"/>
      <c r="NOG33" s="28"/>
      <c r="NOH33" s="28"/>
      <c r="NOI33" s="28"/>
      <c r="NOJ33" s="28"/>
      <c r="NOK33" s="28"/>
      <c r="NOL33" s="28"/>
      <c r="NOM33" s="28"/>
      <c r="NON33" s="28"/>
      <c r="NOO33" s="28"/>
      <c r="NOP33" s="28"/>
      <c r="NOQ33" s="28"/>
      <c r="NOR33" s="28"/>
      <c r="NOS33" s="28"/>
      <c r="NOT33" s="28"/>
      <c r="NOU33" s="28"/>
      <c r="NOV33" s="28"/>
      <c r="NOW33" s="28"/>
      <c r="NOX33" s="28"/>
      <c r="NOY33" s="28"/>
      <c r="NOZ33" s="28"/>
      <c r="NPA33" s="28"/>
      <c r="NPB33" s="28"/>
      <c r="NPC33" s="28"/>
      <c r="NPD33" s="28"/>
      <c r="NPE33" s="28"/>
      <c r="NPF33" s="28"/>
      <c r="NPG33" s="28"/>
      <c r="NPH33" s="28"/>
      <c r="NPI33" s="28"/>
      <c r="NPJ33" s="28"/>
      <c r="NPK33" s="28"/>
      <c r="NPL33" s="28"/>
      <c r="NPM33" s="28"/>
      <c r="NPN33" s="28"/>
      <c r="NPO33" s="28"/>
      <c r="NPP33" s="28"/>
      <c r="NPQ33" s="28"/>
      <c r="NPR33" s="28"/>
      <c r="NPS33" s="28"/>
      <c r="NPT33" s="28"/>
      <c r="NPU33" s="28"/>
      <c r="NPV33" s="28"/>
      <c r="NPW33" s="28"/>
      <c r="NPX33" s="28"/>
      <c r="NPY33" s="28"/>
      <c r="NPZ33" s="28"/>
      <c r="NQA33" s="28"/>
      <c r="NQB33" s="28"/>
      <c r="NQC33" s="28"/>
      <c r="NQD33" s="28"/>
      <c r="NQE33" s="28"/>
      <c r="NQF33" s="28"/>
      <c r="NQG33" s="28"/>
      <c r="NQH33" s="28"/>
      <c r="NQI33" s="28"/>
      <c r="NQJ33" s="28"/>
      <c r="NQK33" s="28"/>
      <c r="NQL33" s="28"/>
      <c r="NQM33" s="28"/>
      <c r="NQN33" s="28"/>
      <c r="NQO33" s="28"/>
      <c r="NQP33" s="28"/>
      <c r="NQQ33" s="28"/>
      <c r="NQR33" s="28"/>
      <c r="NQS33" s="28"/>
      <c r="NQT33" s="28"/>
      <c r="NQU33" s="28"/>
      <c r="NQV33" s="28"/>
      <c r="NQW33" s="28"/>
      <c r="NQX33" s="28"/>
      <c r="NQY33" s="28"/>
      <c r="NQZ33" s="28"/>
      <c r="NRA33" s="28"/>
      <c r="NRB33" s="28"/>
      <c r="NRC33" s="28"/>
      <c r="NRD33" s="28"/>
      <c r="NRE33" s="28"/>
      <c r="NRF33" s="28"/>
      <c r="NRG33" s="28"/>
      <c r="NRH33" s="28"/>
      <c r="NRI33" s="28"/>
      <c r="NRJ33" s="28"/>
      <c r="NRK33" s="28"/>
      <c r="NRL33" s="28"/>
      <c r="NRM33" s="28"/>
      <c r="NRN33" s="28"/>
      <c r="NRO33" s="28"/>
      <c r="NRP33" s="28"/>
      <c r="NRQ33" s="28"/>
      <c r="NRR33" s="28"/>
      <c r="NRS33" s="28"/>
      <c r="NRT33" s="28"/>
      <c r="NRU33" s="28"/>
      <c r="NRV33" s="28"/>
      <c r="NRW33" s="28"/>
      <c r="NRX33" s="28"/>
      <c r="NRY33" s="28"/>
      <c r="NRZ33" s="28"/>
      <c r="NSA33" s="28"/>
      <c r="NSB33" s="28"/>
      <c r="NSC33" s="28"/>
      <c r="NSD33" s="28"/>
      <c r="NSE33" s="28"/>
      <c r="NSF33" s="28"/>
      <c r="NSG33" s="28"/>
      <c r="NSH33" s="28"/>
      <c r="NSI33" s="28"/>
      <c r="NSJ33" s="28"/>
      <c r="NSK33" s="28"/>
      <c r="NSL33" s="28"/>
      <c r="NSM33" s="28"/>
      <c r="NSN33" s="28"/>
      <c r="NSO33" s="28"/>
      <c r="NSP33" s="28"/>
      <c r="NSQ33" s="28"/>
      <c r="NSR33" s="28"/>
      <c r="NSS33" s="28"/>
      <c r="NST33" s="28"/>
      <c r="NSU33" s="28"/>
      <c r="NSV33" s="28"/>
      <c r="NSW33" s="28"/>
      <c r="NSX33" s="28"/>
      <c r="NSY33" s="28"/>
      <c r="NSZ33" s="28"/>
      <c r="NTA33" s="28"/>
      <c r="NTB33" s="28"/>
      <c r="NTC33" s="28"/>
      <c r="NTD33" s="28"/>
      <c r="NTE33" s="28"/>
      <c r="NTF33" s="28"/>
      <c r="NTG33" s="28"/>
      <c r="NTH33" s="28"/>
      <c r="NTI33" s="28"/>
      <c r="NTJ33" s="28"/>
      <c r="NTK33" s="28"/>
      <c r="NTL33" s="28"/>
      <c r="NTM33" s="28"/>
      <c r="NTN33" s="28"/>
      <c r="NTO33" s="28"/>
      <c r="NTP33" s="28"/>
      <c r="NTQ33" s="28"/>
      <c r="NTR33" s="28"/>
      <c r="NTS33" s="28"/>
      <c r="NTT33" s="28"/>
      <c r="NTU33" s="28"/>
      <c r="NTV33" s="28"/>
      <c r="NTW33" s="28"/>
      <c r="NTX33" s="28"/>
      <c r="NTY33" s="28"/>
      <c r="NTZ33" s="28"/>
      <c r="NUA33" s="28"/>
      <c r="NUB33" s="28"/>
      <c r="NUC33" s="28"/>
      <c r="NUD33" s="28"/>
      <c r="NUE33" s="28"/>
      <c r="NUF33" s="28"/>
      <c r="NUG33" s="28"/>
      <c r="NUH33" s="28"/>
      <c r="NUI33" s="28"/>
      <c r="NUJ33" s="28"/>
      <c r="NUK33" s="28"/>
      <c r="NUL33" s="28"/>
      <c r="NUM33" s="28"/>
      <c r="NUN33" s="28"/>
      <c r="NUO33" s="28"/>
      <c r="NUP33" s="28"/>
      <c r="NUQ33" s="28"/>
      <c r="NUR33" s="28"/>
      <c r="NUS33" s="28"/>
      <c r="NUT33" s="28"/>
      <c r="NUU33" s="28"/>
      <c r="NUV33" s="28"/>
      <c r="NUW33" s="28"/>
      <c r="NUX33" s="28"/>
      <c r="NUY33" s="28"/>
      <c r="NUZ33" s="28"/>
      <c r="NVA33" s="28"/>
      <c r="NVB33" s="28"/>
      <c r="NVC33" s="28"/>
      <c r="NVD33" s="28"/>
      <c r="NVE33" s="28"/>
      <c r="NVF33" s="28"/>
      <c r="NVG33" s="28"/>
      <c r="NVH33" s="28"/>
      <c r="NVI33" s="28"/>
      <c r="NVJ33" s="28"/>
      <c r="NVK33" s="28"/>
      <c r="NVL33" s="28"/>
      <c r="NVM33" s="28"/>
      <c r="NVN33" s="28"/>
      <c r="NVO33" s="28"/>
      <c r="NVP33" s="28"/>
      <c r="NVQ33" s="28"/>
      <c r="NVR33" s="28"/>
      <c r="NVS33" s="28"/>
      <c r="NVT33" s="28"/>
      <c r="NVU33" s="28"/>
      <c r="NVV33" s="28"/>
      <c r="NVW33" s="28"/>
      <c r="NVX33" s="28"/>
      <c r="NVY33" s="28"/>
      <c r="NVZ33" s="28"/>
      <c r="NWA33" s="28"/>
      <c r="NWB33" s="28"/>
      <c r="NWC33" s="28"/>
      <c r="NWD33" s="28"/>
      <c r="NWE33" s="28"/>
      <c r="NWF33" s="28"/>
      <c r="NWG33" s="28"/>
      <c r="NWH33" s="28"/>
      <c r="NWI33" s="28"/>
      <c r="NWJ33" s="28"/>
      <c r="NWK33" s="28"/>
      <c r="NWL33" s="28"/>
      <c r="NWM33" s="28"/>
      <c r="NWN33" s="28"/>
      <c r="NWO33" s="28"/>
      <c r="NWP33" s="28"/>
      <c r="NWQ33" s="28"/>
      <c r="NWR33" s="28"/>
      <c r="NWS33" s="28"/>
      <c r="NWT33" s="28"/>
      <c r="NWU33" s="28"/>
      <c r="NWV33" s="28"/>
      <c r="NWW33" s="28"/>
      <c r="NWX33" s="28"/>
      <c r="NWY33" s="28"/>
      <c r="NWZ33" s="28"/>
      <c r="NXA33" s="28"/>
      <c r="NXB33" s="28"/>
      <c r="NXC33" s="28"/>
      <c r="NXD33" s="28"/>
      <c r="NXE33" s="28"/>
      <c r="NXF33" s="28"/>
      <c r="NXG33" s="28"/>
      <c r="NXH33" s="28"/>
      <c r="NXI33" s="28"/>
      <c r="NXJ33" s="28"/>
      <c r="NXK33" s="28"/>
      <c r="NXL33" s="28"/>
      <c r="NXM33" s="28"/>
      <c r="NXN33" s="28"/>
      <c r="NXO33" s="28"/>
      <c r="NXP33" s="28"/>
      <c r="NXQ33" s="28"/>
      <c r="NXR33" s="28"/>
      <c r="NXS33" s="28"/>
      <c r="NXT33" s="28"/>
      <c r="NXU33" s="28"/>
      <c r="NXV33" s="28"/>
      <c r="NXW33" s="28"/>
      <c r="NXX33" s="28"/>
      <c r="NXY33" s="28"/>
      <c r="NXZ33" s="28"/>
      <c r="NYA33" s="28"/>
      <c r="NYB33" s="28"/>
      <c r="NYC33" s="28"/>
      <c r="NYD33" s="28"/>
      <c r="NYE33" s="28"/>
      <c r="NYF33" s="28"/>
      <c r="NYG33" s="28"/>
      <c r="NYH33" s="28"/>
      <c r="NYI33" s="28"/>
      <c r="NYJ33" s="28"/>
      <c r="NYK33" s="28"/>
      <c r="NYL33" s="28"/>
      <c r="NYM33" s="28"/>
      <c r="NYN33" s="28"/>
      <c r="NYO33" s="28"/>
      <c r="NYP33" s="28"/>
      <c r="NYQ33" s="28"/>
      <c r="NYR33" s="28"/>
      <c r="NYS33" s="28"/>
      <c r="NYT33" s="28"/>
      <c r="NYU33" s="28"/>
      <c r="NYV33" s="28"/>
      <c r="NYW33" s="28"/>
      <c r="NYX33" s="28"/>
      <c r="NYY33" s="28"/>
      <c r="NYZ33" s="28"/>
      <c r="NZA33" s="28"/>
      <c r="NZB33" s="28"/>
      <c r="NZC33" s="28"/>
      <c r="NZD33" s="28"/>
      <c r="NZE33" s="28"/>
      <c r="NZF33" s="28"/>
      <c r="NZG33" s="28"/>
      <c r="NZH33" s="28"/>
      <c r="NZI33" s="28"/>
      <c r="NZJ33" s="28"/>
      <c r="NZK33" s="28"/>
      <c r="NZL33" s="28"/>
      <c r="NZM33" s="28"/>
      <c r="NZN33" s="28"/>
      <c r="NZO33" s="28"/>
      <c r="NZP33" s="28"/>
      <c r="NZQ33" s="28"/>
      <c r="NZR33" s="28"/>
      <c r="NZS33" s="28"/>
      <c r="NZT33" s="28"/>
      <c r="NZU33" s="28"/>
      <c r="NZV33" s="28"/>
      <c r="NZW33" s="28"/>
      <c r="NZX33" s="28"/>
      <c r="NZY33" s="28"/>
      <c r="NZZ33" s="28"/>
      <c r="OAA33" s="28"/>
      <c r="OAB33" s="28"/>
      <c r="OAC33" s="28"/>
      <c r="OAD33" s="28"/>
      <c r="OAE33" s="28"/>
      <c r="OAF33" s="28"/>
      <c r="OAG33" s="28"/>
      <c r="OAH33" s="28"/>
      <c r="OAI33" s="28"/>
      <c r="OAJ33" s="28"/>
      <c r="OAK33" s="28"/>
      <c r="OAL33" s="28"/>
      <c r="OAM33" s="28"/>
      <c r="OAN33" s="28"/>
      <c r="OAO33" s="28"/>
      <c r="OAP33" s="28"/>
      <c r="OAQ33" s="28"/>
      <c r="OAR33" s="28"/>
      <c r="OAS33" s="28"/>
      <c r="OAT33" s="28"/>
      <c r="OAU33" s="28"/>
      <c r="OAV33" s="28"/>
      <c r="OAW33" s="28"/>
      <c r="OAX33" s="28"/>
      <c r="OAY33" s="28"/>
      <c r="OAZ33" s="28"/>
      <c r="OBA33" s="28"/>
      <c r="OBB33" s="28"/>
      <c r="OBC33" s="28"/>
      <c r="OBD33" s="28"/>
      <c r="OBE33" s="28"/>
      <c r="OBF33" s="28"/>
      <c r="OBG33" s="28"/>
      <c r="OBH33" s="28"/>
      <c r="OBI33" s="28"/>
      <c r="OBJ33" s="28"/>
      <c r="OBK33" s="28"/>
      <c r="OBL33" s="28"/>
      <c r="OBM33" s="28"/>
      <c r="OBN33" s="28"/>
      <c r="OBO33" s="28"/>
      <c r="OBP33" s="28"/>
      <c r="OBQ33" s="28"/>
      <c r="OBR33" s="28"/>
      <c r="OBS33" s="28"/>
      <c r="OBT33" s="28"/>
      <c r="OBU33" s="28"/>
      <c r="OBV33" s="28"/>
      <c r="OBW33" s="28"/>
      <c r="OBX33" s="28"/>
      <c r="OBY33" s="28"/>
      <c r="OBZ33" s="28"/>
      <c r="OCA33" s="28"/>
      <c r="OCB33" s="28"/>
      <c r="OCC33" s="28"/>
      <c r="OCD33" s="28"/>
      <c r="OCE33" s="28"/>
      <c r="OCF33" s="28"/>
      <c r="OCG33" s="28"/>
      <c r="OCH33" s="28"/>
      <c r="OCI33" s="28"/>
      <c r="OCJ33" s="28"/>
      <c r="OCK33" s="28"/>
      <c r="OCL33" s="28"/>
      <c r="OCM33" s="28"/>
      <c r="OCN33" s="28"/>
      <c r="OCO33" s="28"/>
      <c r="OCP33" s="28"/>
      <c r="OCQ33" s="28"/>
      <c r="OCR33" s="28"/>
      <c r="OCS33" s="28"/>
      <c r="OCT33" s="28"/>
      <c r="OCU33" s="28"/>
      <c r="OCV33" s="28"/>
      <c r="OCW33" s="28"/>
      <c r="OCX33" s="28"/>
      <c r="OCY33" s="28"/>
      <c r="OCZ33" s="28"/>
      <c r="ODA33" s="28"/>
      <c r="ODB33" s="28"/>
      <c r="ODC33" s="28"/>
      <c r="ODD33" s="28"/>
      <c r="ODE33" s="28"/>
      <c r="ODF33" s="28"/>
      <c r="ODG33" s="28"/>
      <c r="ODH33" s="28"/>
      <c r="ODI33" s="28"/>
      <c r="ODJ33" s="28"/>
      <c r="ODK33" s="28"/>
      <c r="ODL33" s="28"/>
      <c r="ODM33" s="28"/>
      <c r="ODN33" s="28"/>
      <c r="ODO33" s="28"/>
      <c r="ODP33" s="28"/>
      <c r="ODQ33" s="28"/>
      <c r="ODR33" s="28"/>
      <c r="ODS33" s="28"/>
      <c r="ODT33" s="28"/>
      <c r="ODU33" s="28"/>
      <c r="ODV33" s="28"/>
      <c r="ODW33" s="28"/>
      <c r="ODX33" s="28"/>
      <c r="ODY33" s="28"/>
      <c r="ODZ33" s="28"/>
      <c r="OEA33" s="28"/>
      <c r="OEB33" s="28"/>
      <c r="OEC33" s="28"/>
      <c r="OED33" s="28"/>
      <c r="OEE33" s="28"/>
      <c r="OEF33" s="28"/>
      <c r="OEG33" s="28"/>
      <c r="OEH33" s="28"/>
      <c r="OEI33" s="28"/>
      <c r="OEJ33" s="28"/>
      <c r="OEK33" s="28"/>
      <c r="OEL33" s="28"/>
      <c r="OEM33" s="28"/>
      <c r="OEN33" s="28"/>
      <c r="OEO33" s="28"/>
      <c r="OEP33" s="28"/>
      <c r="OEQ33" s="28"/>
      <c r="OER33" s="28"/>
      <c r="OES33" s="28"/>
      <c r="OET33" s="28"/>
      <c r="OEU33" s="28"/>
      <c r="OEV33" s="28"/>
      <c r="OEW33" s="28"/>
      <c r="OEX33" s="28"/>
      <c r="OEY33" s="28"/>
      <c r="OEZ33" s="28"/>
      <c r="OFA33" s="28"/>
      <c r="OFB33" s="28"/>
      <c r="OFC33" s="28"/>
      <c r="OFD33" s="28"/>
      <c r="OFE33" s="28"/>
      <c r="OFF33" s="28"/>
      <c r="OFG33" s="28"/>
      <c r="OFH33" s="28"/>
      <c r="OFI33" s="28"/>
      <c r="OFJ33" s="28"/>
      <c r="OFK33" s="28"/>
      <c r="OFL33" s="28"/>
      <c r="OFM33" s="28"/>
      <c r="OFN33" s="28"/>
      <c r="OFO33" s="28"/>
      <c r="OFP33" s="28"/>
      <c r="OFQ33" s="28"/>
      <c r="OFR33" s="28"/>
      <c r="OFS33" s="28"/>
      <c r="OFT33" s="28"/>
      <c r="OFU33" s="28"/>
      <c r="OFV33" s="28"/>
      <c r="OFW33" s="28"/>
      <c r="OFX33" s="28"/>
      <c r="OFY33" s="28"/>
      <c r="OFZ33" s="28"/>
      <c r="OGA33" s="28"/>
      <c r="OGB33" s="28"/>
      <c r="OGC33" s="28"/>
      <c r="OGD33" s="28"/>
      <c r="OGE33" s="28"/>
      <c r="OGF33" s="28"/>
      <c r="OGG33" s="28"/>
      <c r="OGH33" s="28"/>
      <c r="OGI33" s="28"/>
      <c r="OGJ33" s="28"/>
      <c r="OGK33" s="28"/>
      <c r="OGL33" s="28"/>
      <c r="OGM33" s="28"/>
      <c r="OGN33" s="28"/>
      <c r="OGO33" s="28"/>
      <c r="OGP33" s="28"/>
      <c r="OGQ33" s="28"/>
      <c r="OGR33" s="28"/>
      <c r="OGS33" s="28"/>
      <c r="OGT33" s="28"/>
      <c r="OGU33" s="28"/>
      <c r="OGV33" s="28"/>
      <c r="OGW33" s="28"/>
      <c r="OGX33" s="28"/>
      <c r="OGY33" s="28"/>
      <c r="OGZ33" s="28"/>
      <c r="OHA33" s="28"/>
      <c r="OHB33" s="28"/>
      <c r="OHC33" s="28"/>
      <c r="OHD33" s="28"/>
      <c r="OHE33" s="28"/>
      <c r="OHF33" s="28"/>
      <c r="OHG33" s="28"/>
      <c r="OHH33" s="28"/>
      <c r="OHI33" s="28"/>
      <c r="OHJ33" s="28"/>
      <c r="OHK33" s="28"/>
      <c r="OHL33" s="28"/>
      <c r="OHM33" s="28"/>
      <c r="OHN33" s="28"/>
      <c r="OHO33" s="28"/>
      <c r="OHP33" s="28"/>
      <c r="OHQ33" s="28"/>
      <c r="OHR33" s="28"/>
      <c r="OHS33" s="28"/>
      <c r="OHT33" s="28"/>
      <c r="OHU33" s="28"/>
      <c r="OHV33" s="28"/>
      <c r="OHW33" s="28"/>
      <c r="OHX33" s="28"/>
      <c r="OHY33" s="28"/>
      <c r="OHZ33" s="28"/>
      <c r="OIA33" s="28"/>
      <c r="OIB33" s="28"/>
      <c r="OIC33" s="28"/>
      <c r="OID33" s="28"/>
      <c r="OIE33" s="28"/>
      <c r="OIF33" s="28"/>
      <c r="OIG33" s="28"/>
      <c r="OIH33" s="28"/>
      <c r="OII33" s="28"/>
      <c r="OIJ33" s="28"/>
      <c r="OIK33" s="28"/>
      <c r="OIL33" s="28"/>
      <c r="OIM33" s="28"/>
      <c r="OIN33" s="28"/>
      <c r="OIO33" s="28"/>
      <c r="OIP33" s="28"/>
      <c r="OIQ33" s="28"/>
      <c r="OIR33" s="28"/>
      <c r="OIS33" s="28"/>
      <c r="OIT33" s="28"/>
      <c r="OIU33" s="28"/>
      <c r="OIV33" s="28"/>
      <c r="OIW33" s="28"/>
      <c r="OIX33" s="28"/>
      <c r="OIY33" s="28"/>
      <c r="OIZ33" s="28"/>
      <c r="OJA33" s="28"/>
      <c r="OJB33" s="28"/>
      <c r="OJC33" s="28"/>
      <c r="OJD33" s="28"/>
      <c r="OJE33" s="28"/>
      <c r="OJF33" s="28"/>
      <c r="OJG33" s="28"/>
      <c r="OJH33" s="28"/>
      <c r="OJI33" s="28"/>
      <c r="OJJ33" s="28"/>
      <c r="OJK33" s="28"/>
      <c r="OJL33" s="28"/>
      <c r="OJM33" s="28"/>
      <c r="OJN33" s="28"/>
      <c r="OJO33" s="28"/>
      <c r="OJP33" s="28"/>
      <c r="OJQ33" s="28"/>
      <c r="OJR33" s="28"/>
      <c r="OJS33" s="28"/>
      <c r="OJT33" s="28"/>
      <c r="OJU33" s="28"/>
      <c r="OJV33" s="28"/>
      <c r="OJW33" s="28"/>
      <c r="OJX33" s="28"/>
      <c r="OJY33" s="28"/>
      <c r="OJZ33" s="28"/>
      <c r="OKA33" s="28"/>
      <c r="OKB33" s="28"/>
      <c r="OKC33" s="28"/>
      <c r="OKD33" s="28"/>
      <c r="OKE33" s="28"/>
      <c r="OKF33" s="28"/>
      <c r="OKG33" s="28"/>
      <c r="OKH33" s="28"/>
      <c r="OKI33" s="28"/>
      <c r="OKJ33" s="28"/>
      <c r="OKK33" s="28"/>
      <c r="OKL33" s="28"/>
      <c r="OKM33" s="28"/>
      <c r="OKN33" s="28"/>
      <c r="OKO33" s="28"/>
      <c r="OKP33" s="28"/>
      <c r="OKQ33" s="28"/>
      <c r="OKR33" s="28"/>
      <c r="OKS33" s="28"/>
      <c r="OKT33" s="28"/>
      <c r="OKU33" s="28"/>
      <c r="OKV33" s="28"/>
      <c r="OKW33" s="28"/>
      <c r="OKX33" s="28"/>
      <c r="OKY33" s="28"/>
      <c r="OKZ33" s="28"/>
      <c r="OLA33" s="28"/>
      <c r="OLB33" s="28"/>
      <c r="OLC33" s="28"/>
      <c r="OLD33" s="28"/>
      <c r="OLE33" s="28"/>
      <c r="OLF33" s="28"/>
      <c r="OLG33" s="28"/>
      <c r="OLH33" s="28"/>
      <c r="OLI33" s="28"/>
      <c r="OLJ33" s="28"/>
      <c r="OLK33" s="28"/>
      <c r="OLL33" s="28"/>
      <c r="OLM33" s="28"/>
      <c r="OLN33" s="28"/>
      <c r="OLO33" s="28"/>
      <c r="OLP33" s="28"/>
      <c r="OLQ33" s="28"/>
      <c r="OLR33" s="28"/>
      <c r="OLS33" s="28"/>
      <c r="OLT33" s="28"/>
      <c r="OLU33" s="28"/>
      <c r="OLV33" s="28"/>
      <c r="OLW33" s="28"/>
      <c r="OLX33" s="28"/>
      <c r="OLY33" s="28"/>
      <c r="OLZ33" s="28"/>
      <c r="OMA33" s="28"/>
      <c r="OMB33" s="28"/>
      <c r="OMC33" s="28"/>
      <c r="OMD33" s="28"/>
      <c r="OME33" s="28"/>
      <c r="OMF33" s="28"/>
      <c r="OMG33" s="28"/>
      <c r="OMH33" s="28"/>
      <c r="OMI33" s="28"/>
      <c r="OMJ33" s="28"/>
      <c r="OMK33" s="28"/>
      <c r="OML33" s="28"/>
      <c r="OMM33" s="28"/>
      <c r="OMN33" s="28"/>
      <c r="OMO33" s="28"/>
      <c r="OMP33" s="28"/>
      <c r="OMQ33" s="28"/>
      <c r="OMR33" s="28"/>
      <c r="OMS33" s="28"/>
      <c r="OMT33" s="28"/>
      <c r="OMU33" s="28"/>
      <c r="OMV33" s="28"/>
      <c r="OMW33" s="28"/>
      <c r="OMX33" s="28"/>
      <c r="OMY33" s="28"/>
      <c r="OMZ33" s="28"/>
      <c r="ONA33" s="28"/>
      <c r="ONB33" s="28"/>
      <c r="ONC33" s="28"/>
      <c r="OND33" s="28"/>
      <c r="ONE33" s="28"/>
      <c r="ONF33" s="28"/>
      <c r="ONG33" s="28"/>
      <c r="ONH33" s="28"/>
      <c r="ONI33" s="28"/>
      <c r="ONJ33" s="28"/>
      <c r="ONK33" s="28"/>
      <c r="ONL33" s="28"/>
      <c r="ONM33" s="28"/>
      <c r="ONN33" s="28"/>
      <c r="ONO33" s="28"/>
      <c r="ONP33" s="28"/>
      <c r="ONQ33" s="28"/>
      <c r="ONR33" s="28"/>
      <c r="ONS33" s="28"/>
      <c r="ONT33" s="28"/>
      <c r="ONU33" s="28"/>
      <c r="ONV33" s="28"/>
      <c r="ONW33" s="28"/>
      <c r="ONX33" s="28"/>
      <c r="ONY33" s="28"/>
      <c r="ONZ33" s="28"/>
      <c r="OOA33" s="28"/>
      <c r="OOB33" s="28"/>
      <c r="OOC33" s="28"/>
      <c r="OOD33" s="28"/>
      <c r="OOE33" s="28"/>
      <c r="OOF33" s="28"/>
      <c r="OOG33" s="28"/>
      <c r="OOH33" s="28"/>
      <c r="OOI33" s="28"/>
      <c r="OOJ33" s="28"/>
      <c r="OOK33" s="28"/>
      <c r="OOL33" s="28"/>
      <c r="OOM33" s="28"/>
      <c r="OON33" s="28"/>
      <c r="OOO33" s="28"/>
      <c r="OOP33" s="28"/>
      <c r="OOQ33" s="28"/>
      <c r="OOR33" s="28"/>
      <c r="OOS33" s="28"/>
      <c r="OOT33" s="28"/>
      <c r="OOU33" s="28"/>
      <c r="OOV33" s="28"/>
      <c r="OOW33" s="28"/>
      <c r="OOX33" s="28"/>
      <c r="OOY33" s="28"/>
      <c r="OOZ33" s="28"/>
      <c r="OPA33" s="28"/>
      <c r="OPB33" s="28"/>
      <c r="OPC33" s="28"/>
      <c r="OPD33" s="28"/>
      <c r="OPE33" s="28"/>
      <c r="OPF33" s="28"/>
      <c r="OPG33" s="28"/>
      <c r="OPH33" s="28"/>
      <c r="OPI33" s="28"/>
      <c r="OPJ33" s="28"/>
      <c r="OPK33" s="28"/>
      <c r="OPL33" s="28"/>
      <c r="OPM33" s="28"/>
      <c r="OPN33" s="28"/>
      <c r="OPO33" s="28"/>
      <c r="OPP33" s="28"/>
      <c r="OPQ33" s="28"/>
      <c r="OPR33" s="28"/>
      <c r="OPS33" s="28"/>
      <c r="OPT33" s="28"/>
      <c r="OPU33" s="28"/>
      <c r="OPV33" s="28"/>
      <c r="OPW33" s="28"/>
      <c r="OPX33" s="28"/>
      <c r="OPY33" s="28"/>
      <c r="OPZ33" s="28"/>
      <c r="OQA33" s="28"/>
      <c r="OQB33" s="28"/>
      <c r="OQC33" s="28"/>
      <c r="OQD33" s="28"/>
      <c r="OQE33" s="28"/>
      <c r="OQF33" s="28"/>
      <c r="OQG33" s="28"/>
      <c r="OQH33" s="28"/>
      <c r="OQI33" s="28"/>
      <c r="OQJ33" s="28"/>
      <c r="OQK33" s="28"/>
      <c r="OQL33" s="28"/>
      <c r="OQM33" s="28"/>
      <c r="OQN33" s="28"/>
      <c r="OQO33" s="28"/>
      <c r="OQP33" s="28"/>
      <c r="OQQ33" s="28"/>
      <c r="OQR33" s="28"/>
      <c r="OQS33" s="28"/>
      <c r="OQT33" s="28"/>
      <c r="OQU33" s="28"/>
      <c r="OQV33" s="28"/>
      <c r="OQW33" s="28"/>
      <c r="OQX33" s="28"/>
      <c r="OQY33" s="28"/>
      <c r="OQZ33" s="28"/>
      <c r="ORA33" s="28"/>
      <c r="ORB33" s="28"/>
      <c r="ORC33" s="28"/>
      <c r="ORD33" s="28"/>
      <c r="ORE33" s="28"/>
      <c r="ORF33" s="28"/>
      <c r="ORG33" s="28"/>
      <c r="ORH33" s="28"/>
      <c r="ORI33" s="28"/>
      <c r="ORJ33" s="28"/>
      <c r="ORK33" s="28"/>
      <c r="ORL33" s="28"/>
      <c r="ORM33" s="28"/>
      <c r="ORN33" s="28"/>
      <c r="ORO33" s="28"/>
      <c r="ORP33" s="28"/>
      <c r="ORQ33" s="28"/>
      <c r="ORR33" s="28"/>
      <c r="ORS33" s="28"/>
      <c r="ORT33" s="28"/>
      <c r="ORU33" s="28"/>
      <c r="ORV33" s="28"/>
      <c r="ORW33" s="28"/>
      <c r="ORX33" s="28"/>
      <c r="ORY33" s="28"/>
      <c r="ORZ33" s="28"/>
      <c r="OSA33" s="28"/>
      <c r="OSB33" s="28"/>
      <c r="OSC33" s="28"/>
      <c r="OSD33" s="28"/>
      <c r="OSE33" s="28"/>
      <c r="OSF33" s="28"/>
      <c r="OSG33" s="28"/>
      <c r="OSH33" s="28"/>
      <c r="OSI33" s="28"/>
      <c r="OSJ33" s="28"/>
      <c r="OSK33" s="28"/>
      <c r="OSL33" s="28"/>
      <c r="OSM33" s="28"/>
      <c r="OSN33" s="28"/>
      <c r="OSO33" s="28"/>
      <c r="OSP33" s="28"/>
      <c r="OSQ33" s="28"/>
      <c r="OSR33" s="28"/>
      <c r="OSS33" s="28"/>
      <c r="OST33" s="28"/>
      <c r="OSU33" s="28"/>
      <c r="OSV33" s="28"/>
      <c r="OSW33" s="28"/>
      <c r="OSX33" s="28"/>
      <c r="OSY33" s="28"/>
      <c r="OSZ33" s="28"/>
      <c r="OTA33" s="28"/>
      <c r="OTB33" s="28"/>
      <c r="OTC33" s="28"/>
      <c r="OTD33" s="28"/>
      <c r="OTE33" s="28"/>
      <c r="OTF33" s="28"/>
      <c r="OTG33" s="28"/>
      <c r="OTH33" s="28"/>
      <c r="OTI33" s="28"/>
      <c r="OTJ33" s="28"/>
      <c r="OTK33" s="28"/>
      <c r="OTL33" s="28"/>
      <c r="OTM33" s="28"/>
      <c r="OTN33" s="28"/>
      <c r="OTO33" s="28"/>
      <c r="OTP33" s="28"/>
      <c r="OTQ33" s="28"/>
      <c r="OTR33" s="28"/>
      <c r="OTS33" s="28"/>
      <c r="OTT33" s="28"/>
      <c r="OTU33" s="28"/>
      <c r="OTV33" s="28"/>
      <c r="OTW33" s="28"/>
      <c r="OTX33" s="28"/>
      <c r="OTY33" s="28"/>
      <c r="OTZ33" s="28"/>
      <c r="OUA33" s="28"/>
      <c r="OUB33" s="28"/>
      <c r="OUC33" s="28"/>
      <c r="OUD33" s="28"/>
      <c r="OUE33" s="28"/>
      <c r="OUF33" s="28"/>
      <c r="OUG33" s="28"/>
      <c r="OUH33" s="28"/>
      <c r="OUI33" s="28"/>
      <c r="OUJ33" s="28"/>
      <c r="OUK33" s="28"/>
      <c r="OUL33" s="28"/>
      <c r="OUM33" s="28"/>
      <c r="OUN33" s="28"/>
      <c r="OUO33" s="28"/>
      <c r="OUP33" s="28"/>
      <c r="OUQ33" s="28"/>
      <c r="OUR33" s="28"/>
      <c r="OUS33" s="28"/>
      <c r="OUT33" s="28"/>
      <c r="OUU33" s="28"/>
      <c r="OUV33" s="28"/>
      <c r="OUW33" s="28"/>
      <c r="OUX33" s="28"/>
      <c r="OUY33" s="28"/>
      <c r="OUZ33" s="28"/>
      <c r="OVA33" s="28"/>
      <c r="OVB33" s="28"/>
      <c r="OVC33" s="28"/>
      <c r="OVD33" s="28"/>
      <c r="OVE33" s="28"/>
      <c r="OVF33" s="28"/>
      <c r="OVG33" s="28"/>
      <c r="OVH33" s="28"/>
      <c r="OVI33" s="28"/>
      <c r="OVJ33" s="28"/>
      <c r="OVK33" s="28"/>
      <c r="OVL33" s="28"/>
      <c r="OVM33" s="28"/>
      <c r="OVN33" s="28"/>
      <c r="OVO33" s="28"/>
      <c r="OVP33" s="28"/>
      <c r="OVQ33" s="28"/>
      <c r="OVR33" s="28"/>
      <c r="OVS33" s="28"/>
      <c r="OVT33" s="28"/>
      <c r="OVU33" s="28"/>
      <c r="OVV33" s="28"/>
      <c r="OVW33" s="28"/>
      <c r="OVX33" s="28"/>
      <c r="OVY33" s="28"/>
      <c r="OVZ33" s="28"/>
      <c r="OWA33" s="28"/>
      <c r="OWB33" s="28"/>
      <c r="OWC33" s="28"/>
      <c r="OWD33" s="28"/>
      <c r="OWE33" s="28"/>
      <c r="OWF33" s="28"/>
      <c r="OWG33" s="28"/>
      <c r="OWH33" s="28"/>
      <c r="OWI33" s="28"/>
      <c r="OWJ33" s="28"/>
      <c r="OWK33" s="28"/>
      <c r="OWL33" s="28"/>
      <c r="OWM33" s="28"/>
      <c r="OWN33" s="28"/>
      <c r="OWO33" s="28"/>
      <c r="OWP33" s="28"/>
      <c r="OWQ33" s="28"/>
      <c r="OWR33" s="28"/>
      <c r="OWS33" s="28"/>
      <c r="OWT33" s="28"/>
      <c r="OWU33" s="28"/>
      <c r="OWV33" s="28"/>
      <c r="OWW33" s="28"/>
      <c r="OWX33" s="28"/>
      <c r="OWY33" s="28"/>
      <c r="OWZ33" s="28"/>
      <c r="OXA33" s="28"/>
      <c r="OXB33" s="28"/>
      <c r="OXC33" s="28"/>
      <c r="OXD33" s="28"/>
      <c r="OXE33" s="28"/>
      <c r="OXF33" s="28"/>
      <c r="OXG33" s="28"/>
      <c r="OXH33" s="28"/>
      <c r="OXI33" s="28"/>
      <c r="OXJ33" s="28"/>
      <c r="OXK33" s="28"/>
      <c r="OXL33" s="28"/>
      <c r="OXM33" s="28"/>
      <c r="OXN33" s="28"/>
      <c r="OXO33" s="28"/>
      <c r="OXP33" s="28"/>
      <c r="OXQ33" s="28"/>
      <c r="OXR33" s="28"/>
      <c r="OXS33" s="28"/>
      <c r="OXT33" s="28"/>
      <c r="OXU33" s="28"/>
      <c r="OXV33" s="28"/>
      <c r="OXW33" s="28"/>
      <c r="OXX33" s="28"/>
      <c r="OXY33" s="28"/>
      <c r="OXZ33" s="28"/>
      <c r="OYA33" s="28"/>
      <c r="OYB33" s="28"/>
      <c r="OYC33" s="28"/>
      <c r="OYD33" s="28"/>
      <c r="OYE33" s="28"/>
      <c r="OYF33" s="28"/>
      <c r="OYG33" s="28"/>
      <c r="OYH33" s="28"/>
      <c r="OYI33" s="28"/>
      <c r="OYJ33" s="28"/>
      <c r="OYK33" s="28"/>
      <c r="OYL33" s="28"/>
      <c r="OYM33" s="28"/>
      <c r="OYN33" s="28"/>
      <c r="OYO33" s="28"/>
      <c r="OYP33" s="28"/>
      <c r="OYQ33" s="28"/>
      <c r="OYR33" s="28"/>
      <c r="OYS33" s="28"/>
      <c r="OYT33" s="28"/>
      <c r="OYU33" s="28"/>
      <c r="OYV33" s="28"/>
      <c r="OYW33" s="28"/>
      <c r="OYX33" s="28"/>
      <c r="OYY33" s="28"/>
      <c r="OYZ33" s="28"/>
      <c r="OZA33" s="28"/>
      <c r="OZB33" s="28"/>
      <c r="OZC33" s="28"/>
      <c r="OZD33" s="28"/>
      <c r="OZE33" s="28"/>
      <c r="OZF33" s="28"/>
      <c r="OZG33" s="28"/>
      <c r="OZH33" s="28"/>
      <c r="OZI33" s="28"/>
      <c r="OZJ33" s="28"/>
      <c r="OZK33" s="28"/>
      <c r="OZL33" s="28"/>
      <c r="OZM33" s="28"/>
      <c r="OZN33" s="28"/>
      <c r="OZO33" s="28"/>
      <c r="OZP33" s="28"/>
      <c r="OZQ33" s="28"/>
      <c r="OZR33" s="28"/>
      <c r="OZS33" s="28"/>
      <c r="OZT33" s="28"/>
      <c r="OZU33" s="28"/>
      <c r="OZV33" s="28"/>
      <c r="OZW33" s="28"/>
      <c r="OZX33" s="28"/>
      <c r="OZY33" s="28"/>
      <c r="OZZ33" s="28"/>
      <c r="PAA33" s="28"/>
      <c r="PAB33" s="28"/>
      <c r="PAC33" s="28"/>
      <c r="PAD33" s="28"/>
      <c r="PAE33" s="28"/>
      <c r="PAF33" s="28"/>
      <c r="PAG33" s="28"/>
      <c r="PAH33" s="28"/>
      <c r="PAI33" s="28"/>
      <c r="PAJ33" s="28"/>
      <c r="PAK33" s="28"/>
      <c r="PAL33" s="28"/>
      <c r="PAM33" s="28"/>
      <c r="PAN33" s="28"/>
      <c r="PAO33" s="28"/>
      <c r="PAP33" s="28"/>
      <c r="PAQ33" s="28"/>
      <c r="PAR33" s="28"/>
      <c r="PAS33" s="28"/>
      <c r="PAT33" s="28"/>
      <c r="PAU33" s="28"/>
      <c r="PAV33" s="28"/>
      <c r="PAW33" s="28"/>
      <c r="PAX33" s="28"/>
      <c r="PAY33" s="28"/>
      <c r="PAZ33" s="28"/>
      <c r="PBA33" s="28"/>
      <c r="PBB33" s="28"/>
      <c r="PBC33" s="28"/>
      <c r="PBD33" s="28"/>
      <c r="PBE33" s="28"/>
      <c r="PBF33" s="28"/>
      <c r="PBG33" s="28"/>
      <c r="PBH33" s="28"/>
      <c r="PBI33" s="28"/>
      <c r="PBJ33" s="28"/>
      <c r="PBK33" s="28"/>
      <c r="PBL33" s="28"/>
      <c r="PBM33" s="28"/>
      <c r="PBN33" s="28"/>
      <c r="PBO33" s="28"/>
      <c r="PBP33" s="28"/>
      <c r="PBQ33" s="28"/>
      <c r="PBR33" s="28"/>
      <c r="PBS33" s="28"/>
      <c r="PBT33" s="28"/>
      <c r="PBU33" s="28"/>
      <c r="PBV33" s="28"/>
      <c r="PBW33" s="28"/>
      <c r="PBX33" s="28"/>
      <c r="PBY33" s="28"/>
      <c r="PBZ33" s="28"/>
      <c r="PCA33" s="28"/>
      <c r="PCB33" s="28"/>
      <c r="PCC33" s="28"/>
      <c r="PCD33" s="28"/>
      <c r="PCE33" s="28"/>
      <c r="PCF33" s="28"/>
      <c r="PCG33" s="28"/>
      <c r="PCH33" s="28"/>
      <c r="PCI33" s="28"/>
      <c r="PCJ33" s="28"/>
      <c r="PCK33" s="28"/>
      <c r="PCL33" s="28"/>
      <c r="PCM33" s="28"/>
      <c r="PCN33" s="28"/>
      <c r="PCO33" s="28"/>
      <c r="PCP33" s="28"/>
      <c r="PCQ33" s="28"/>
      <c r="PCR33" s="28"/>
      <c r="PCS33" s="28"/>
      <c r="PCT33" s="28"/>
      <c r="PCU33" s="28"/>
      <c r="PCV33" s="28"/>
      <c r="PCW33" s="28"/>
      <c r="PCX33" s="28"/>
      <c r="PCY33" s="28"/>
      <c r="PCZ33" s="28"/>
      <c r="PDA33" s="28"/>
      <c r="PDB33" s="28"/>
      <c r="PDC33" s="28"/>
      <c r="PDD33" s="28"/>
      <c r="PDE33" s="28"/>
      <c r="PDF33" s="28"/>
      <c r="PDG33" s="28"/>
      <c r="PDH33" s="28"/>
      <c r="PDI33" s="28"/>
      <c r="PDJ33" s="28"/>
      <c r="PDK33" s="28"/>
      <c r="PDL33" s="28"/>
      <c r="PDM33" s="28"/>
      <c r="PDN33" s="28"/>
      <c r="PDO33" s="28"/>
      <c r="PDP33" s="28"/>
      <c r="PDQ33" s="28"/>
      <c r="PDR33" s="28"/>
      <c r="PDS33" s="28"/>
      <c r="PDT33" s="28"/>
      <c r="PDU33" s="28"/>
      <c r="PDV33" s="28"/>
      <c r="PDW33" s="28"/>
      <c r="PDX33" s="28"/>
      <c r="PDY33" s="28"/>
      <c r="PDZ33" s="28"/>
      <c r="PEA33" s="28"/>
      <c r="PEB33" s="28"/>
      <c r="PEC33" s="28"/>
      <c r="PED33" s="28"/>
      <c r="PEE33" s="28"/>
      <c r="PEF33" s="28"/>
      <c r="PEG33" s="28"/>
      <c r="PEH33" s="28"/>
      <c r="PEI33" s="28"/>
      <c r="PEJ33" s="28"/>
      <c r="PEK33" s="28"/>
      <c r="PEL33" s="28"/>
      <c r="PEM33" s="28"/>
      <c r="PEN33" s="28"/>
      <c r="PEO33" s="28"/>
      <c r="PEP33" s="28"/>
      <c r="PEQ33" s="28"/>
      <c r="PER33" s="28"/>
      <c r="PES33" s="28"/>
      <c r="PET33" s="28"/>
      <c r="PEU33" s="28"/>
      <c r="PEV33" s="28"/>
      <c r="PEW33" s="28"/>
      <c r="PEX33" s="28"/>
      <c r="PEY33" s="28"/>
      <c r="PEZ33" s="28"/>
      <c r="PFA33" s="28"/>
      <c r="PFB33" s="28"/>
      <c r="PFC33" s="28"/>
      <c r="PFD33" s="28"/>
      <c r="PFE33" s="28"/>
      <c r="PFF33" s="28"/>
      <c r="PFG33" s="28"/>
      <c r="PFH33" s="28"/>
      <c r="PFI33" s="28"/>
      <c r="PFJ33" s="28"/>
      <c r="PFK33" s="28"/>
      <c r="PFL33" s="28"/>
      <c r="PFM33" s="28"/>
      <c r="PFN33" s="28"/>
      <c r="PFO33" s="28"/>
      <c r="PFP33" s="28"/>
      <c r="PFQ33" s="28"/>
      <c r="PFR33" s="28"/>
      <c r="PFS33" s="28"/>
      <c r="PFT33" s="28"/>
      <c r="PFU33" s="28"/>
      <c r="PFV33" s="28"/>
      <c r="PFW33" s="28"/>
      <c r="PFX33" s="28"/>
      <c r="PFY33" s="28"/>
      <c r="PFZ33" s="28"/>
      <c r="PGA33" s="28"/>
      <c r="PGB33" s="28"/>
      <c r="PGC33" s="28"/>
      <c r="PGD33" s="28"/>
      <c r="PGE33" s="28"/>
      <c r="PGF33" s="28"/>
      <c r="PGG33" s="28"/>
      <c r="PGH33" s="28"/>
      <c r="PGI33" s="28"/>
      <c r="PGJ33" s="28"/>
      <c r="PGK33" s="28"/>
      <c r="PGL33" s="28"/>
      <c r="PGM33" s="28"/>
      <c r="PGN33" s="28"/>
      <c r="PGO33" s="28"/>
      <c r="PGP33" s="28"/>
      <c r="PGQ33" s="28"/>
      <c r="PGR33" s="28"/>
      <c r="PGS33" s="28"/>
      <c r="PGT33" s="28"/>
      <c r="PGU33" s="28"/>
      <c r="PGV33" s="28"/>
      <c r="PGW33" s="28"/>
      <c r="PGX33" s="28"/>
      <c r="PGY33" s="28"/>
      <c r="PGZ33" s="28"/>
      <c r="PHA33" s="28"/>
      <c r="PHB33" s="28"/>
      <c r="PHC33" s="28"/>
      <c r="PHD33" s="28"/>
      <c r="PHE33" s="28"/>
      <c r="PHF33" s="28"/>
      <c r="PHG33" s="28"/>
      <c r="PHH33" s="28"/>
      <c r="PHI33" s="28"/>
      <c r="PHJ33" s="28"/>
      <c r="PHK33" s="28"/>
      <c r="PHL33" s="28"/>
      <c r="PHM33" s="28"/>
      <c r="PHN33" s="28"/>
      <c r="PHO33" s="28"/>
      <c r="PHP33" s="28"/>
      <c r="PHQ33" s="28"/>
      <c r="PHR33" s="28"/>
      <c r="PHS33" s="28"/>
      <c r="PHT33" s="28"/>
      <c r="PHU33" s="28"/>
      <c r="PHV33" s="28"/>
      <c r="PHW33" s="28"/>
      <c r="PHX33" s="28"/>
      <c r="PHY33" s="28"/>
      <c r="PHZ33" s="28"/>
      <c r="PIA33" s="28"/>
      <c r="PIB33" s="28"/>
      <c r="PIC33" s="28"/>
      <c r="PID33" s="28"/>
      <c r="PIE33" s="28"/>
      <c r="PIF33" s="28"/>
      <c r="PIG33" s="28"/>
      <c r="PIH33" s="28"/>
      <c r="PII33" s="28"/>
      <c r="PIJ33" s="28"/>
      <c r="PIK33" s="28"/>
      <c r="PIL33" s="28"/>
      <c r="PIM33" s="28"/>
      <c r="PIN33" s="28"/>
      <c r="PIO33" s="28"/>
      <c r="PIP33" s="28"/>
      <c r="PIQ33" s="28"/>
      <c r="PIR33" s="28"/>
      <c r="PIS33" s="28"/>
      <c r="PIT33" s="28"/>
      <c r="PIU33" s="28"/>
      <c r="PIV33" s="28"/>
      <c r="PIW33" s="28"/>
      <c r="PIX33" s="28"/>
      <c r="PIY33" s="28"/>
      <c r="PIZ33" s="28"/>
      <c r="PJA33" s="28"/>
      <c r="PJB33" s="28"/>
      <c r="PJC33" s="28"/>
      <c r="PJD33" s="28"/>
      <c r="PJE33" s="28"/>
      <c r="PJF33" s="28"/>
      <c r="PJG33" s="28"/>
      <c r="PJH33" s="28"/>
      <c r="PJI33" s="28"/>
      <c r="PJJ33" s="28"/>
      <c r="PJK33" s="28"/>
      <c r="PJL33" s="28"/>
      <c r="PJM33" s="28"/>
      <c r="PJN33" s="28"/>
      <c r="PJO33" s="28"/>
      <c r="PJP33" s="28"/>
      <c r="PJQ33" s="28"/>
      <c r="PJR33" s="28"/>
      <c r="PJS33" s="28"/>
      <c r="PJT33" s="28"/>
      <c r="PJU33" s="28"/>
      <c r="PJV33" s="28"/>
      <c r="PJW33" s="28"/>
      <c r="PJX33" s="28"/>
      <c r="PJY33" s="28"/>
      <c r="PJZ33" s="28"/>
      <c r="PKA33" s="28"/>
      <c r="PKB33" s="28"/>
      <c r="PKC33" s="28"/>
      <c r="PKD33" s="28"/>
      <c r="PKE33" s="28"/>
      <c r="PKF33" s="28"/>
      <c r="PKG33" s="28"/>
      <c r="PKH33" s="28"/>
      <c r="PKI33" s="28"/>
      <c r="PKJ33" s="28"/>
      <c r="PKK33" s="28"/>
      <c r="PKL33" s="28"/>
      <c r="PKM33" s="28"/>
      <c r="PKN33" s="28"/>
      <c r="PKO33" s="28"/>
      <c r="PKP33" s="28"/>
      <c r="PKQ33" s="28"/>
      <c r="PKR33" s="28"/>
      <c r="PKS33" s="28"/>
      <c r="PKT33" s="28"/>
      <c r="PKU33" s="28"/>
      <c r="PKV33" s="28"/>
      <c r="PKW33" s="28"/>
      <c r="PKX33" s="28"/>
      <c r="PKY33" s="28"/>
      <c r="PKZ33" s="28"/>
      <c r="PLA33" s="28"/>
      <c r="PLB33" s="28"/>
      <c r="PLC33" s="28"/>
      <c r="PLD33" s="28"/>
      <c r="PLE33" s="28"/>
      <c r="PLF33" s="28"/>
      <c r="PLG33" s="28"/>
      <c r="PLH33" s="28"/>
      <c r="PLI33" s="28"/>
      <c r="PLJ33" s="28"/>
      <c r="PLK33" s="28"/>
      <c r="PLL33" s="28"/>
      <c r="PLM33" s="28"/>
      <c r="PLN33" s="28"/>
      <c r="PLO33" s="28"/>
      <c r="PLP33" s="28"/>
      <c r="PLQ33" s="28"/>
      <c r="PLR33" s="28"/>
      <c r="PLS33" s="28"/>
      <c r="PLT33" s="28"/>
      <c r="PLU33" s="28"/>
      <c r="PLV33" s="28"/>
      <c r="PLW33" s="28"/>
      <c r="PLX33" s="28"/>
      <c r="PLY33" s="28"/>
      <c r="PLZ33" s="28"/>
      <c r="PMA33" s="28"/>
      <c r="PMB33" s="28"/>
      <c r="PMC33" s="28"/>
      <c r="PMD33" s="28"/>
      <c r="PME33" s="28"/>
      <c r="PMF33" s="28"/>
      <c r="PMG33" s="28"/>
      <c r="PMH33" s="28"/>
      <c r="PMI33" s="28"/>
      <c r="PMJ33" s="28"/>
      <c r="PMK33" s="28"/>
      <c r="PML33" s="28"/>
      <c r="PMM33" s="28"/>
      <c r="PMN33" s="28"/>
      <c r="PMO33" s="28"/>
      <c r="PMP33" s="28"/>
      <c r="PMQ33" s="28"/>
      <c r="PMR33" s="28"/>
      <c r="PMS33" s="28"/>
      <c r="PMT33" s="28"/>
      <c r="PMU33" s="28"/>
      <c r="PMV33" s="28"/>
      <c r="PMW33" s="28"/>
      <c r="PMX33" s="28"/>
      <c r="PMY33" s="28"/>
      <c r="PMZ33" s="28"/>
      <c r="PNA33" s="28"/>
      <c r="PNB33" s="28"/>
      <c r="PNC33" s="28"/>
      <c r="PND33" s="28"/>
      <c r="PNE33" s="28"/>
      <c r="PNF33" s="28"/>
      <c r="PNG33" s="28"/>
      <c r="PNH33" s="28"/>
      <c r="PNI33" s="28"/>
      <c r="PNJ33" s="28"/>
      <c r="PNK33" s="28"/>
      <c r="PNL33" s="28"/>
      <c r="PNM33" s="28"/>
      <c r="PNN33" s="28"/>
      <c r="PNO33" s="28"/>
      <c r="PNP33" s="28"/>
      <c r="PNQ33" s="28"/>
      <c r="PNR33" s="28"/>
      <c r="PNS33" s="28"/>
      <c r="PNT33" s="28"/>
      <c r="PNU33" s="28"/>
      <c r="PNV33" s="28"/>
      <c r="PNW33" s="28"/>
      <c r="PNX33" s="28"/>
      <c r="PNY33" s="28"/>
      <c r="PNZ33" s="28"/>
      <c r="POA33" s="28"/>
      <c r="POB33" s="28"/>
      <c r="POC33" s="28"/>
      <c r="POD33" s="28"/>
      <c r="POE33" s="28"/>
      <c r="POF33" s="28"/>
      <c r="POG33" s="28"/>
      <c r="POH33" s="28"/>
      <c r="POI33" s="28"/>
      <c r="POJ33" s="28"/>
      <c r="POK33" s="28"/>
      <c r="POL33" s="28"/>
      <c r="POM33" s="28"/>
      <c r="PON33" s="28"/>
      <c r="POO33" s="28"/>
      <c r="POP33" s="28"/>
      <c r="POQ33" s="28"/>
      <c r="POR33" s="28"/>
      <c r="POS33" s="28"/>
      <c r="POT33" s="28"/>
      <c r="POU33" s="28"/>
      <c r="POV33" s="28"/>
      <c r="POW33" s="28"/>
      <c r="POX33" s="28"/>
      <c r="POY33" s="28"/>
      <c r="POZ33" s="28"/>
      <c r="PPA33" s="28"/>
      <c r="PPB33" s="28"/>
      <c r="PPC33" s="28"/>
      <c r="PPD33" s="28"/>
      <c r="PPE33" s="28"/>
      <c r="PPF33" s="28"/>
      <c r="PPG33" s="28"/>
      <c r="PPH33" s="28"/>
      <c r="PPI33" s="28"/>
      <c r="PPJ33" s="28"/>
      <c r="PPK33" s="28"/>
      <c r="PPL33" s="28"/>
      <c r="PPM33" s="28"/>
      <c r="PPN33" s="28"/>
      <c r="PPO33" s="28"/>
      <c r="PPP33" s="28"/>
      <c r="PPQ33" s="28"/>
      <c r="PPR33" s="28"/>
      <c r="PPS33" s="28"/>
      <c r="PPT33" s="28"/>
      <c r="PPU33" s="28"/>
      <c r="PPV33" s="28"/>
      <c r="PPW33" s="28"/>
      <c r="PPX33" s="28"/>
      <c r="PPY33" s="28"/>
      <c r="PPZ33" s="28"/>
      <c r="PQA33" s="28"/>
      <c r="PQB33" s="28"/>
      <c r="PQC33" s="28"/>
      <c r="PQD33" s="28"/>
      <c r="PQE33" s="28"/>
      <c r="PQF33" s="28"/>
      <c r="PQG33" s="28"/>
      <c r="PQH33" s="28"/>
      <c r="PQI33" s="28"/>
      <c r="PQJ33" s="28"/>
      <c r="PQK33" s="28"/>
      <c r="PQL33" s="28"/>
      <c r="PQM33" s="28"/>
      <c r="PQN33" s="28"/>
      <c r="PQO33" s="28"/>
      <c r="PQP33" s="28"/>
      <c r="PQQ33" s="28"/>
      <c r="PQR33" s="28"/>
      <c r="PQS33" s="28"/>
      <c r="PQT33" s="28"/>
      <c r="PQU33" s="28"/>
      <c r="PQV33" s="28"/>
      <c r="PQW33" s="28"/>
      <c r="PQX33" s="28"/>
      <c r="PQY33" s="28"/>
      <c r="PQZ33" s="28"/>
      <c r="PRA33" s="28"/>
      <c r="PRB33" s="28"/>
      <c r="PRC33" s="28"/>
      <c r="PRD33" s="28"/>
      <c r="PRE33" s="28"/>
      <c r="PRF33" s="28"/>
      <c r="PRG33" s="28"/>
      <c r="PRH33" s="28"/>
      <c r="PRI33" s="28"/>
      <c r="PRJ33" s="28"/>
      <c r="PRK33" s="28"/>
      <c r="PRL33" s="28"/>
      <c r="PRM33" s="28"/>
      <c r="PRN33" s="28"/>
      <c r="PRO33" s="28"/>
      <c r="PRP33" s="28"/>
      <c r="PRQ33" s="28"/>
      <c r="PRR33" s="28"/>
      <c r="PRS33" s="28"/>
      <c r="PRT33" s="28"/>
      <c r="PRU33" s="28"/>
      <c r="PRV33" s="28"/>
      <c r="PRW33" s="28"/>
      <c r="PRX33" s="28"/>
      <c r="PRY33" s="28"/>
      <c r="PRZ33" s="28"/>
      <c r="PSA33" s="28"/>
      <c r="PSB33" s="28"/>
      <c r="PSC33" s="28"/>
      <c r="PSD33" s="28"/>
      <c r="PSE33" s="28"/>
      <c r="PSF33" s="28"/>
      <c r="PSG33" s="28"/>
      <c r="PSH33" s="28"/>
      <c r="PSI33" s="28"/>
      <c r="PSJ33" s="28"/>
      <c r="PSK33" s="28"/>
      <c r="PSL33" s="28"/>
      <c r="PSM33" s="28"/>
      <c r="PSN33" s="28"/>
      <c r="PSO33" s="28"/>
      <c r="PSP33" s="28"/>
      <c r="PSQ33" s="28"/>
      <c r="PSR33" s="28"/>
      <c r="PSS33" s="28"/>
      <c r="PST33" s="28"/>
      <c r="PSU33" s="28"/>
      <c r="PSV33" s="28"/>
      <c r="PSW33" s="28"/>
      <c r="PSX33" s="28"/>
      <c r="PSY33" s="28"/>
      <c r="PSZ33" s="28"/>
      <c r="PTA33" s="28"/>
      <c r="PTB33" s="28"/>
      <c r="PTC33" s="28"/>
      <c r="PTD33" s="28"/>
      <c r="PTE33" s="28"/>
      <c r="PTF33" s="28"/>
      <c r="PTG33" s="28"/>
      <c r="PTH33" s="28"/>
      <c r="PTI33" s="28"/>
      <c r="PTJ33" s="28"/>
      <c r="PTK33" s="28"/>
      <c r="PTL33" s="28"/>
      <c r="PTM33" s="28"/>
      <c r="PTN33" s="28"/>
      <c r="PTO33" s="28"/>
      <c r="PTP33" s="28"/>
      <c r="PTQ33" s="28"/>
      <c r="PTR33" s="28"/>
      <c r="PTS33" s="28"/>
      <c r="PTT33" s="28"/>
      <c r="PTU33" s="28"/>
      <c r="PTV33" s="28"/>
      <c r="PTW33" s="28"/>
      <c r="PTX33" s="28"/>
      <c r="PTY33" s="28"/>
      <c r="PTZ33" s="28"/>
      <c r="PUA33" s="28"/>
      <c r="PUB33" s="28"/>
      <c r="PUC33" s="28"/>
      <c r="PUD33" s="28"/>
      <c r="PUE33" s="28"/>
      <c r="PUF33" s="28"/>
      <c r="PUG33" s="28"/>
      <c r="PUH33" s="28"/>
      <c r="PUI33" s="28"/>
      <c r="PUJ33" s="28"/>
      <c r="PUK33" s="28"/>
      <c r="PUL33" s="28"/>
      <c r="PUM33" s="28"/>
      <c r="PUN33" s="28"/>
      <c r="PUO33" s="28"/>
      <c r="PUP33" s="28"/>
      <c r="PUQ33" s="28"/>
      <c r="PUR33" s="28"/>
      <c r="PUS33" s="28"/>
      <c r="PUT33" s="28"/>
      <c r="PUU33" s="28"/>
      <c r="PUV33" s="28"/>
      <c r="PUW33" s="28"/>
      <c r="PUX33" s="28"/>
      <c r="PUY33" s="28"/>
      <c r="PUZ33" s="28"/>
      <c r="PVA33" s="28"/>
      <c r="PVB33" s="28"/>
      <c r="PVC33" s="28"/>
      <c r="PVD33" s="28"/>
      <c r="PVE33" s="28"/>
      <c r="PVF33" s="28"/>
      <c r="PVG33" s="28"/>
      <c r="PVH33" s="28"/>
      <c r="PVI33" s="28"/>
      <c r="PVJ33" s="28"/>
      <c r="PVK33" s="28"/>
      <c r="PVL33" s="28"/>
      <c r="PVM33" s="28"/>
      <c r="PVN33" s="28"/>
      <c r="PVO33" s="28"/>
      <c r="PVP33" s="28"/>
      <c r="PVQ33" s="28"/>
      <c r="PVR33" s="28"/>
      <c r="PVS33" s="28"/>
      <c r="PVT33" s="28"/>
      <c r="PVU33" s="28"/>
      <c r="PVV33" s="28"/>
      <c r="PVW33" s="28"/>
      <c r="PVX33" s="28"/>
      <c r="PVY33" s="28"/>
      <c r="PVZ33" s="28"/>
      <c r="PWA33" s="28"/>
      <c r="PWB33" s="28"/>
      <c r="PWC33" s="28"/>
      <c r="PWD33" s="28"/>
      <c r="PWE33" s="28"/>
      <c r="PWF33" s="28"/>
      <c r="PWG33" s="28"/>
      <c r="PWH33" s="28"/>
      <c r="PWI33" s="28"/>
      <c r="PWJ33" s="28"/>
      <c r="PWK33" s="28"/>
      <c r="PWL33" s="28"/>
      <c r="PWM33" s="28"/>
      <c r="PWN33" s="28"/>
      <c r="PWO33" s="28"/>
      <c r="PWP33" s="28"/>
      <c r="PWQ33" s="28"/>
      <c r="PWR33" s="28"/>
      <c r="PWS33" s="28"/>
      <c r="PWT33" s="28"/>
      <c r="PWU33" s="28"/>
      <c r="PWV33" s="28"/>
      <c r="PWW33" s="28"/>
      <c r="PWX33" s="28"/>
      <c r="PWY33" s="28"/>
      <c r="PWZ33" s="28"/>
      <c r="PXA33" s="28"/>
      <c r="PXB33" s="28"/>
      <c r="PXC33" s="28"/>
      <c r="PXD33" s="28"/>
      <c r="PXE33" s="28"/>
      <c r="PXF33" s="28"/>
      <c r="PXG33" s="28"/>
      <c r="PXH33" s="28"/>
      <c r="PXI33" s="28"/>
      <c r="PXJ33" s="28"/>
      <c r="PXK33" s="28"/>
      <c r="PXL33" s="28"/>
      <c r="PXM33" s="28"/>
      <c r="PXN33" s="28"/>
      <c r="PXO33" s="28"/>
      <c r="PXP33" s="28"/>
      <c r="PXQ33" s="28"/>
      <c r="PXR33" s="28"/>
      <c r="PXS33" s="28"/>
      <c r="PXT33" s="28"/>
      <c r="PXU33" s="28"/>
      <c r="PXV33" s="28"/>
      <c r="PXW33" s="28"/>
      <c r="PXX33" s="28"/>
      <c r="PXY33" s="28"/>
      <c r="PXZ33" s="28"/>
      <c r="PYA33" s="28"/>
      <c r="PYB33" s="28"/>
      <c r="PYC33" s="28"/>
      <c r="PYD33" s="28"/>
      <c r="PYE33" s="28"/>
      <c r="PYF33" s="28"/>
      <c r="PYG33" s="28"/>
      <c r="PYH33" s="28"/>
      <c r="PYI33" s="28"/>
      <c r="PYJ33" s="28"/>
      <c r="PYK33" s="28"/>
      <c r="PYL33" s="28"/>
      <c r="PYM33" s="28"/>
      <c r="PYN33" s="28"/>
      <c r="PYO33" s="28"/>
      <c r="PYP33" s="28"/>
      <c r="PYQ33" s="28"/>
      <c r="PYR33" s="28"/>
      <c r="PYS33" s="28"/>
      <c r="PYT33" s="28"/>
      <c r="PYU33" s="28"/>
      <c r="PYV33" s="28"/>
      <c r="PYW33" s="28"/>
      <c r="PYX33" s="28"/>
      <c r="PYY33" s="28"/>
      <c r="PYZ33" s="28"/>
      <c r="PZA33" s="28"/>
      <c r="PZB33" s="28"/>
      <c r="PZC33" s="28"/>
      <c r="PZD33" s="28"/>
      <c r="PZE33" s="28"/>
      <c r="PZF33" s="28"/>
      <c r="PZG33" s="28"/>
      <c r="PZH33" s="28"/>
      <c r="PZI33" s="28"/>
      <c r="PZJ33" s="28"/>
      <c r="PZK33" s="28"/>
      <c r="PZL33" s="28"/>
      <c r="PZM33" s="28"/>
      <c r="PZN33" s="28"/>
      <c r="PZO33" s="28"/>
      <c r="PZP33" s="28"/>
      <c r="PZQ33" s="28"/>
      <c r="PZR33" s="28"/>
      <c r="PZS33" s="28"/>
      <c r="PZT33" s="28"/>
      <c r="PZU33" s="28"/>
      <c r="PZV33" s="28"/>
      <c r="PZW33" s="28"/>
      <c r="PZX33" s="28"/>
      <c r="PZY33" s="28"/>
      <c r="PZZ33" s="28"/>
      <c r="QAA33" s="28"/>
      <c r="QAB33" s="28"/>
      <c r="QAC33" s="28"/>
      <c r="QAD33" s="28"/>
      <c r="QAE33" s="28"/>
      <c r="QAF33" s="28"/>
      <c r="QAG33" s="28"/>
      <c r="QAH33" s="28"/>
      <c r="QAI33" s="28"/>
      <c r="QAJ33" s="28"/>
      <c r="QAK33" s="28"/>
      <c r="QAL33" s="28"/>
      <c r="QAM33" s="28"/>
      <c r="QAN33" s="28"/>
      <c r="QAO33" s="28"/>
      <c r="QAP33" s="28"/>
      <c r="QAQ33" s="28"/>
      <c r="QAR33" s="28"/>
      <c r="QAS33" s="28"/>
      <c r="QAT33" s="28"/>
      <c r="QAU33" s="28"/>
      <c r="QAV33" s="28"/>
      <c r="QAW33" s="28"/>
      <c r="QAX33" s="28"/>
      <c r="QAY33" s="28"/>
      <c r="QAZ33" s="28"/>
      <c r="QBA33" s="28"/>
      <c r="QBB33" s="28"/>
      <c r="QBC33" s="28"/>
      <c r="QBD33" s="28"/>
      <c r="QBE33" s="28"/>
      <c r="QBF33" s="28"/>
      <c r="QBG33" s="28"/>
      <c r="QBH33" s="28"/>
      <c r="QBI33" s="28"/>
      <c r="QBJ33" s="28"/>
      <c r="QBK33" s="28"/>
      <c r="QBL33" s="28"/>
      <c r="QBM33" s="28"/>
      <c r="QBN33" s="28"/>
      <c r="QBO33" s="28"/>
      <c r="QBP33" s="28"/>
      <c r="QBQ33" s="28"/>
      <c r="QBR33" s="28"/>
      <c r="QBS33" s="28"/>
      <c r="QBT33" s="28"/>
      <c r="QBU33" s="28"/>
      <c r="QBV33" s="28"/>
      <c r="QBW33" s="28"/>
      <c r="QBX33" s="28"/>
      <c r="QBY33" s="28"/>
      <c r="QBZ33" s="28"/>
      <c r="QCA33" s="28"/>
      <c r="QCB33" s="28"/>
      <c r="QCC33" s="28"/>
      <c r="QCD33" s="28"/>
      <c r="QCE33" s="28"/>
      <c r="QCF33" s="28"/>
      <c r="QCG33" s="28"/>
      <c r="QCH33" s="28"/>
      <c r="QCI33" s="28"/>
      <c r="QCJ33" s="28"/>
      <c r="QCK33" s="28"/>
      <c r="QCL33" s="28"/>
      <c r="QCM33" s="28"/>
      <c r="QCN33" s="28"/>
      <c r="QCO33" s="28"/>
      <c r="QCP33" s="28"/>
      <c r="QCQ33" s="28"/>
      <c r="QCR33" s="28"/>
      <c r="QCS33" s="28"/>
      <c r="QCT33" s="28"/>
      <c r="QCU33" s="28"/>
      <c r="QCV33" s="28"/>
      <c r="QCW33" s="28"/>
      <c r="QCX33" s="28"/>
      <c r="QCY33" s="28"/>
      <c r="QCZ33" s="28"/>
      <c r="QDA33" s="28"/>
      <c r="QDB33" s="28"/>
      <c r="QDC33" s="28"/>
      <c r="QDD33" s="28"/>
      <c r="QDE33" s="28"/>
      <c r="QDF33" s="28"/>
      <c r="QDG33" s="28"/>
      <c r="QDH33" s="28"/>
      <c r="QDI33" s="28"/>
      <c r="QDJ33" s="28"/>
      <c r="QDK33" s="28"/>
      <c r="QDL33" s="28"/>
      <c r="QDM33" s="28"/>
      <c r="QDN33" s="28"/>
      <c r="QDO33" s="28"/>
      <c r="QDP33" s="28"/>
      <c r="QDQ33" s="28"/>
      <c r="QDR33" s="28"/>
      <c r="QDS33" s="28"/>
      <c r="QDT33" s="28"/>
      <c r="QDU33" s="28"/>
      <c r="QDV33" s="28"/>
      <c r="QDW33" s="28"/>
      <c r="QDX33" s="28"/>
      <c r="QDY33" s="28"/>
      <c r="QDZ33" s="28"/>
      <c r="QEA33" s="28"/>
      <c r="QEB33" s="28"/>
      <c r="QEC33" s="28"/>
      <c r="QED33" s="28"/>
      <c r="QEE33" s="28"/>
      <c r="QEF33" s="28"/>
      <c r="QEG33" s="28"/>
      <c r="QEH33" s="28"/>
      <c r="QEI33" s="28"/>
      <c r="QEJ33" s="28"/>
      <c r="QEK33" s="28"/>
      <c r="QEL33" s="28"/>
      <c r="QEM33" s="28"/>
      <c r="QEN33" s="28"/>
      <c r="QEO33" s="28"/>
      <c r="QEP33" s="28"/>
      <c r="QEQ33" s="28"/>
      <c r="QER33" s="28"/>
      <c r="QES33" s="28"/>
      <c r="QET33" s="28"/>
      <c r="QEU33" s="28"/>
      <c r="QEV33" s="28"/>
      <c r="QEW33" s="28"/>
      <c r="QEX33" s="28"/>
      <c r="QEY33" s="28"/>
      <c r="QEZ33" s="28"/>
      <c r="QFA33" s="28"/>
      <c r="QFB33" s="28"/>
      <c r="QFC33" s="28"/>
      <c r="QFD33" s="28"/>
      <c r="QFE33" s="28"/>
      <c r="QFF33" s="28"/>
      <c r="QFG33" s="28"/>
      <c r="QFH33" s="28"/>
      <c r="QFI33" s="28"/>
      <c r="QFJ33" s="28"/>
      <c r="QFK33" s="28"/>
      <c r="QFL33" s="28"/>
      <c r="QFM33" s="28"/>
      <c r="QFN33" s="28"/>
      <c r="QFO33" s="28"/>
      <c r="QFP33" s="28"/>
      <c r="QFQ33" s="28"/>
      <c r="QFR33" s="28"/>
      <c r="QFS33" s="28"/>
      <c r="QFT33" s="28"/>
      <c r="QFU33" s="28"/>
      <c r="QFV33" s="28"/>
      <c r="QFW33" s="28"/>
      <c r="QFX33" s="28"/>
      <c r="QFY33" s="28"/>
      <c r="QFZ33" s="28"/>
      <c r="QGA33" s="28"/>
      <c r="QGB33" s="28"/>
      <c r="QGC33" s="28"/>
      <c r="QGD33" s="28"/>
      <c r="QGE33" s="28"/>
      <c r="QGF33" s="28"/>
      <c r="QGG33" s="28"/>
      <c r="QGH33" s="28"/>
      <c r="QGI33" s="28"/>
      <c r="QGJ33" s="28"/>
      <c r="QGK33" s="28"/>
      <c r="QGL33" s="28"/>
      <c r="QGM33" s="28"/>
      <c r="QGN33" s="28"/>
      <c r="QGO33" s="28"/>
      <c r="QGP33" s="28"/>
      <c r="QGQ33" s="28"/>
      <c r="QGR33" s="28"/>
      <c r="QGS33" s="28"/>
      <c r="QGT33" s="28"/>
      <c r="QGU33" s="28"/>
      <c r="QGV33" s="28"/>
      <c r="QGW33" s="28"/>
      <c r="QGX33" s="28"/>
      <c r="QGY33" s="28"/>
      <c r="QGZ33" s="28"/>
      <c r="QHA33" s="28"/>
      <c r="QHB33" s="28"/>
      <c r="QHC33" s="28"/>
      <c r="QHD33" s="28"/>
      <c r="QHE33" s="28"/>
      <c r="QHF33" s="28"/>
      <c r="QHG33" s="28"/>
      <c r="QHH33" s="28"/>
      <c r="QHI33" s="28"/>
      <c r="QHJ33" s="28"/>
      <c r="QHK33" s="28"/>
      <c r="QHL33" s="28"/>
      <c r="QHM33" s="28"/>
      <c r="QHN33" s="28"/>
      <c r="QHO33" s="28"/>
      <c r="QHP33" s="28"/>
      <c r="QHQ33" s="28"/>
      <c r="QHR33" s="28"/>
      <c r="QHS33" s="28"/>
      <c r="QHT33" s="28"/>
      <c r="QHU33" s="28"/>
      <c r="QHV33" s="28"/>
      <c r="QHW33" s="28"/>
      <c r="QHX33" s="28"/>
      <c r="QHY33" s="28"/>
      <c r="QHZ33" s="28"/>
      <c r="QIA33" s="28"/>
      <c r="QIB33" s="28"/>
      <c r="QIC33" s="28"/>
      <c r="QID33" s="28"/>
      <c r="QIE33" s="28"/>
      <c r="QIF33" s="28"/>
      <c r="QIG33" s="28"/>
      <c r="QIH33" s="28"/>
      <c r="QII33" s="28"/>
      <c r="QIJ33" s="28"/>
      <c r="QIK33" s="28"/>
      <c r="QIL33" s="28"/>
      <c r="QIM33" s="28"/>
      <c r="QIN33" s="28"/>
      <c r="QIO33" s="28"/>
      <c r="QIP33" s="28"/>
      <c r="QIQ33" s="28"/>
      <c r="QIR33" s="28"/>
      <c r="QIS33" s="28"/>
      <c r="QIT33" s="28"/>
      <c r="QIU33" s="28"/>
      <c r="QIV33" s="28"/>
      <c r="QIW33" s="28"/>
      <c r="QIX33" s="28"/>
      <c r="QIY33" s="28"/>
      <c r="QIZ33" s="28"/>
      <c r="QJA33" s="28"/>
      <c r="QJB33" s="28"/>
      <c r="QJC33" s="28"/>
      <c r="QJD33" s="28"/>
      <c r="QJE33" s="28"/>
      <c r="QJF33" s="28"/>
      <c r="QJG33" s="28"/>
      <c r="QJH33" s="28"/>
      <c r="QJI33" s="28"/>
      <c r="QJJ33" s="28"/>
      <c r="QJK33" s="28"/>
      <c r="QJL33" s="28"/>
      <c r="QJM33" s="28"/>
      <c r="QJN33" s="28"/>
      <c r="QJO33" s="28"/>
      <c r="QJP33" s="28"/>
      <c r="QJQ33" s="28"/>
      <c r="QJR33" s="28"/>
      <c r="QJS33" s="28"/>
      <c r="QJT33" s="28"/>
      <c r="QJU33" s="28"/>
      <c r="QJV33" s="28"/>
      <c r="QJW33" s="28"/>
      <c r="QJX33" s="28"/>
      <c r="QJY33" s="28"/>
      <c r="QJZ33" s="28"/>
      <c r="QKA33" s="28"/>
      <c r="QKB33" s="28"/>
      <c r="QKC33" s="28"/>
      <c r="QKD33" s="28"/>
      <c r="QKE33" s="28"/>
      <c r="QKF33" s="28"/>
      <c r="QKG33" s="28"/>
      <c r="QKH33" s="28"/>
      <c r="QKI33" s="28"/>
      <c r="QKJ33" s="28"/>
      <c r="QKK33" s="28"/>
      <c r="QKL33" s="28"/>
      <c r="QKM33" s="28"/>
      <c r="QKN33" s="28"/>
      <c r="QKO33" s="28"/>
      <c r="QKP33" s="28"/>
      <c r="QKQ33" s="28"/>
      <c r="QKR33" s="28"/>
      <c r="QKS33" s="28"/>
      <c r="QKT33" s="28"/>
      <c r="QKU33" s="28"/>
      <c r="QKV33" s="28"/>
      <c r="QKW33" s="28"/>
      <c r="QKX33" s="28"/>
      <c r="QKY33" s="28"/>
      <c r="QKZ33" s="28"/>
      <c r="QLA33" s="28"/>
      <c r="QLB33" s="28"/>
      <c r="QLC33" s="28"/>
      <c r="QLD33" s="28"/>
      <c r="QLE33" s="28"/>
      <c r="QLF33" s="28"/>
      <c r="QLG33" s="28"/>
      <c r="QLH33" s="28"/>
      <c r="QLI33" s="28"/>
      <c r="QLJ33" s="28"/>
      <c r="QLK33" s="28"/>
      <c r="QLL33" s="28"/>
      <c r="QLM33" s="28"/>
      <c r="QLN33" s="28"/>
      <c r="QLO33" s="28"/>
      <c r="QLP33" s="28"/>
      <c r="QLQ33" s="28"/>
      <c r="QLR33" s="28"/>
      <c r="QLS33" s="28"/>
      <c r="QLT33" s="28"/>
      <c r="QLU33" s="28"/>
      <c r="QLV33" s="28"/>
      <c r="QLW33" s="28"/>
      <c r="QLX33" s="28"/>
      <c r="QLY33" s="28"/>
      <c r="QLZ33" s="28"/>
      <c r="QMA33" s="28"/>
      <c r="QMB33" s="28"/>
      <c r="QMC33" s="28"/>
      <c r="QMD33" s="28"/>
      <c r="QME33" s="28"/>
      <c r="QMF33" s="28"/>
      <c r="QMG33" s="28"/>
      <c r="QMH33" s="28"/>
      <c r="QMI33" s="28"/>
      <c r="QMJ33" s="28"/>
      <c r="QMK33" s="28"/>
      <c r="QML33" s="28"/>
      <c r="QMM33" s="28"/>
      <c r="QMN33" s="28"/>
      <c r="QMO33" s="28"/>
      <c r="QMP33" s="28"/>
      <c r="QMQ33" s="28"/>
      <c r="QMR33" s="28"/>
      <c r="QMS33" s="28"/>
      <c r="QMT33" s="28"/>
      <c r="QMU33" s="28"/>
      <c r="QMV33" s="28"/>
      <c r="QMW33" s="28"/>
      <c r="QMX33" s="28"/>
      <c r="QMY33" s="28"/>
      <c r="QMZ33" s="28"/>
      <c r="QNA33" s="28"/>
      <c r="QNB33" s="28"/>
      <c r="QNC33" s="28"/>
      <c r="QND33" s="28"/>
      <c r="QNE33" s="28"/>
      <c r="QNF33" s="28"/>
      <c r="QNG33" s="28"/>
      <c r="QNH33" s="28"/>
      <c r="QNI33" s="28"/>
      <c r="QNJ33" s="28"/>
      <c r="QNK33" s="28"/>
      <c r="QNL33" s="28"/>
      <c r="QNM33" s="28"/>
      <c r="QNN33" s="28"/>
      <c r="QNO33" s="28"/>
      <c r="QNP33" s="28"/>
      <c r="QNQ33" s="28"/>
      <c r="QNR33" s="28"/>
      <c r="QNS33" s="28"/>
      <c r="QNT33" s="28"/>
      <c r="QNU33" s="28"/>
      <c r="QNV33" s="28"/>
      <c r="QNW33" s="28"/>
      <c r="QNX33" s="28"/>
      <c r="QNY33" s="28"/>
      <c r="QNZ33" s="28"/>
      <c r="QOA33" s="28"/>
      <c r="QOB33" s="28"/>
      <c r="QOC33" s="28"/>
      <c r="QOD33" s="28"/>
      <c r="QOE33" s="28"/>
      <c r="QOF33" s="28"/>
      <c r="QOG33" s="28"/>
      <c r="QOH33" s="28"/>
      <c r="QOI33" s="28"/>
      <c r="QOJ33" s="28"/>
      <c r="QOK33" s="28"/>
      <c r="QOL33" s="28"/>
      <c r="QOM33" s="28"/>
      <c r="QON33" s="28"/>
      <c r="QOO33" s="28"/>
      <c r="QOP33" s="28"/>
      <c r="QOQ33" s="28"/>
      <c r="QOR33" s="28"/>
      <c r="QOS33" s="28"/>
      <c r="QOT33" s="28"/>
      <c r="QOU33" s="28"/>
      <c r="QOV33" s="28"/>
      <c r="QOW33" s="28"/>
      <c r="QOX33" s="28"/>
      <c r="QOY33" s="28"/>
      <c r="QOZ33" s="28"/>
      <c r="QPA33" s="28"/>
      <c r="QPB33" s="28"/>
      <c r="QPC33" s="28"/>
      <c r="QPD33" s="28"/>
      <c r="QPE33" s="28"/>
      <c r="QPF33" s="28"/>
      <c r="QPG33" s="28"/>
      <c r="QPH33" s="28"/>
      <c r="QPI33" s="28"/>
      <c r="QPJ33" s="28"/>
      <c r="QPK33" s="28"/>
      <c r="QPL33" s="28"/>
      <c r="QPM33" s="28"/>
      <c r="QPN33" s="28"/>
      <c r="QPO33" s="28"/>
      <c r="QPP33" s="28"/>
      <c r="QPQ33" s="28"/>
      <c r="QPR33" s="28"/>
      <c r="QPS33" s="28"/>
      <c r="QPT33" s="28"/>
      <c r="QPU33" s="28"/>
      <c r="QPV33" s="28"/>
      <c r="QPW33" s="28"/>
      <c r="QPX33" s="28"/>
      <c r="QPY33" s="28"/>
      <c r="QPZ33" s="28"/>
      <c r="QQA33" s="28"/>
      <c r="QQB33" s="28"/>
      <c r="QQC33" s="28"/>
      <c r="QQD33" s="28"/>
      <c r="QQE33" s="28"/>
      <c r="QQF33" s="28"/>
      <c r="QQG33" s="28"/>
      <c r="QQH33" s="28"/>
      <c r="QQI33" s="28"/>
      <c r="QQJ33" s="28"/>
      <c r="QQK33" s="28"/>
      <c r="QQL33" s="28"/>
      <c r="QQM33" s="28"/>
      <c r="QQN33" s="28"/>
      <c r="QQO33" s="28"/>
      <c r="QQP33" s="28"/>
      <c r="QQQ33" s="28"/>
      <c r="QQR33" s="28"/>
      <c r="QQS33" s="28"/>
      <c r="QQT33" s="28"/>
      <c r="QQU33" s="28"/>
      <c r="QQV33" s="28"/>
      <c r="QQW33" s="28"/>
      <c r="QQX33" s="28"/>
      <c r="QQY33" s="28"/>
      <c r="QQZ33" s="28"/>
      <c r="QRA33" s="28"/>
      <c r="QRB33" s="28"/>
      <c r="QRC33" s="28"/>
      <c r="QRD33" s="28"/>
      <c r="QRE33" s="28"/>
      <c r="QRF33" s="28"/>
      <c r="QRG33" s="28"/>
      <c r="QRH33" s="28"/>
      <c r="QRI33" s="28"/>
      <c r="QRJ33" s="28"/>
      <c r="QRK33" s="28"/>
      <c r="QRL33" s="28"/>
      <c r="QRM33" s="28"/>
      <c r="QRN33" s="28"/>
      <c r="QRO33" s="28"/>
      <c r="QRP33" s="28"/>
      <c r="QRQ33" s="28"/>
      <c r="QRR33" s="28"/>
      <c r="QRS33" s="28"/>
      <c r="QRT33" s="28"/>
      <c r="QRU33" s="28"/>
      <c r="QRV33" s="28"/>
      <c r="QRW33" s="28"/>
      <c r="QRX33" s="28"/>
      <c r="QRY33" s="28"/>
      <c r="QRZ33" s="28"/>
      <c r="QSA33" s="28"/>
      <c r="QSB33" s="28"/>
      <c r="QSC33" s="28"/>
      <c r="QSD33" s="28"/>
      <c r="QSE33" s="28"/>
      <c r="QSF33" s="28"/>
      <c r="QSG33" s="28"/>
      <c r="QSH33" s="28"/>
      <c r="QSI33" s="28"/>
      <c r="QSJ33" s="28"/>
      <c r="QSK33" s="28"/>
      <c r="QSL33" s="28"/>
      <c r="QSM33" s="28"/>
      <c r="QSN33" s="28"/>
      <c r="QSO33" s="28"/>
      <c r="QSP33" s="28"/>
      <c r="QSQ33" s="28"/>
      <c r="QSR33" s="28"/>
      <c r="QSS33" s="28"/>
      <c r="QST33" s="28"/>
      <c r="QSU33" s="28"/>
      <c r="QSV33" s="28"/>
      <c r="QSW33" s="28"/>
      <c r="QSX33" s="28"/>
      <c r="QSY33" s="28"/>
      <c r="QSZ33" s="28"/>
      <c r="QTA33" s="28"/>
      <c r="QTB33" s="28"/>
      <c r="QTC33" s="28"/>
      <c r="QTD33" s="28"/>
      <c r="QTE33" s="28"/>
      <c r="QTF33" s="28"/>
      <c r="QTG33" s="28"/>
      <c r="QTH33" s="28"/>
      <c r="QTI33" s="28"/>
      <c r="QTJ33" s="28"/>
      <c r="QTK33" s="28"/>
      <c r="QTL33" s="28"/>
      <c r="QTM33" s="28"/>
      <c r="QTN33" s="28"/>
      <c r="QTO33" s="28"/>
      <c r="QTP33" s="28"/>
      <c r="QTQ33" s="28"/>
      <c r="QTR33" s="28"/>
      <c r="QTS33" s="28"/>
      <c r="QTT33" s="28"/>
      <c r="QTU33" s="28"/>
      <c r="QTV33" s="28"/>
      <c r="QTW33" s="28"/>
      <c r="QTX33" s="28"/>
      <c r="QTY33" s="28"/>
      <c r="QTZ33" s="28"/>
      <c r="QUA33" s="28"/>
      <c r="QUB33" s="28"/>
      <c r="QUC33" s="28"/>
      <c r="QUD33" s="28"/>
      <c r="QUE33" s="28"/>
      <c r="QUF33" s="28"/>
      <c r="QUG33" s="28"/>
      <c r="QUH33" s="28"/>
      <c r="QUI33" s="28"/>
      <c r="QUJ33" s="28"/>
      <c r="QUK33" s="28"/>
      <c r="QUL33" s="28"/>
      <c r="QUM33" s="28"/>
      <c r="QUN33" s="28"/>
      <c r="QUO33" s="28"/>
      <c r="QUP33" s="28"/>
      <c r="QUQ33" s="28"/>
      <c r="QUR33" s="28"/>
      <c r="QUS33" s="28"/>
      <c r="QUT33" s="28"/>
      <c r="QUU33" s="28"/>
      <c r="QUV33" s="28"/>
      <c r="QUW33" s="28"/>
      <c r="QUX33" s="28"/>
      <c r="QUY33" s="28"/>
      <c r="QUZ33" s="28"/>
      <c r="QVA33" s="28"/>
      <c r="QVB33" s="28"/>
      <c r="QVC33" s="28"/>
      <c r="QVD33" s="28"/>
      <c r="QVE33" s="28"/>
      <c r="QVF33" s="28"/>
      <c r="QVG33" s="28"/>
      <c r="QVH33" s="28"/>
      <c r="QVI33" s="28"/>
      <c r="QVJ33" s="28"/>
      <c r="QVK33" s="28"/>
      <c r="QVL33" s="28"/>
      <c r="QVM33" s="28"/>
      <c r="QVN33" s="28"/>
      <c r="QVO33" s="28"/>
      <c r="QVP33" s="28"/>
      <c r="QVQ33" s="28"/>
      <c r="QVR33" s="28"/>
      <c r="QVS33" s="28"/>
      <c r="QVT33" s="28"/>
      <c r="QVU33" s="28"/>
      <c r="QVV33" s="28"/>
      <c r="QVW33" s="28"/>
      <c r="QVX33" s="28"/>
      <c r="QVY33" s="28"/>
      <c r="QVZ33" s="28"/>
      <c r="QWA33" s="28"/>
      <c r="QWB33" s="28"/>
      <c r="QWC33" s="28"/>
      <c r="QWD33" s="28"/>
      <c r="QWE33" s="28"/>
      <c r="QWF33" s="28"/>
      <c r="QWG33" s="28"/>
      <c r="QWH33" s="28"/>
      <c r="QWI33" s="28"/>
      <c r="QWJ33" s="28"/>
      <c r="QWK33" s="28"/>
      <c r="QWL33" s="28"/>
      <c r="QWM33" s="28"/>
      <c r="QWN33" s="28"/>
      <c r="QWO33" s="28"/>
      <c r="QWP33" s="28"/>
      <c r="QWQ33" s="28"/>
      <c r="QWR33" s="28"/>
      <c r="QWS33" s="28"/>
      <c r="QWT33" s="28"/>
      <c r="QWU33" s="28"/>
      <c r="QWV33" s="28"/>
      <c r="QWW33" s="28"/>
      <c r="QWX33" s="28"/>
      <c r="QWY33" s="28"/>
      <c r="QWZ33" s="28"/>
      <c r="QXA33" s="28"/>
      <c r="QXB33" s="28"/>
      <c r="QXC33" s="28"/>
      <c r="QXD33" s="28"/>
      <c r="QXE33" s="28"/>
      <c r="QXF33" s="28"/>
      <c r="QXG33" s="28"/>
      <c r="QXH33" s="28"/>
      <c r="QXI33" s="28"/>
      <c r="QXJ33" s="28"/>
      <c r="QXK33" s="28"/>
      <c r="QXL33" s="28"/>
      <c r="QXM33" s="28"/>
      <c r="QXN33" s="28"/>
      <c r="QXO33" s="28"/>
      <c r="QXP33" s="28"/>
      <c r="QXQ33" s="28"/>
      <c r="QXR33" s="28"/>
      <c r="QXS33" s="28"/>
      <c r="QXT33" s="28"/>
      <c r="QXU33" s="28"/>
      <c r="QXV33" s="28"/>
      <c r="QXW33" s="28"/>
      <c r="QXX33" s="28"/>
      <c r="QXY33" s="28"/>
      <c r="QXZ33" s="28"/>
      <c r="QYA33" s="28"/>
      <c r="QYB33" s="28"/>
      <c r="QYC33" s="28"/>
      <c r="QYD33" s="28"/>
      <c r="QYE33" s="28"/>
      <c r="QYF33" s="28"/>
      <c r="QYG33" s="28"/>
      <c r="QYH33" s="28"/>
      <c r="QYI33" s="28"/>
      <c r="QYJ33" s="28"/>
      <c r="QYK33" s="28"/>
      <c r="QYL33" s="28"/>
      <c r="QYM33" s="28"/>
      <c r="QYN33" s="28"/>
      <c r="QYO33" s="28"/>
      <c r="QYP33" s="28"/>
      <c r="QYQ33" s="28"/>
      <c r="QYR33" s="28"/>
      <c r="QYS33" s="28"/>
      <c r="QYT33" s="28"/>
      <c r="QYU33" s="28"/>
      <c r="QYV33" s="28"/>
      <c r="QYW33" s="28"/>
      <c r="QYX33" s="28"/>
      <c r="QYY33" s="28"/>
      <c r="QYZ33" s="28"/>
      <c r="QZA33" s="28"/>
      <c r="QZB33" s="28"/>
      <c r="QZC33" s="28"/>
      <c r="QZD33" s="28"/>
      <c r="QZE33" s="28"/>
      <c r="QZF33" s="28"/>
      <c r="QZG33" s="28"/>
      <c r="QZH33" s="28"/>
      <c r="QZI33" s="28"/>
      <c r="QZJ33" s="28"/>
      <c r="QZK33" s="28"/>
      <c r="QZL33" s="28"/>
      <c r="QZM33" s="28"/>
      <c r="QZN33" s="28"/>
      <c r="QZO33" s="28"/>
      <c r="QZP33" s="28"/>
      <c r="QZQ33" s="28"/>
      <c r="QZR33" s="28"/>
      <c r="QZS33" s="28"/>
      <c r="QZT33" s="28"/>
      <c r="QZU33" s="28"/>
      <c r="QZV33" s="28"/>
      <c r="QZW33" s="28"/>
      <c r="QZX33" s="28"/>
      <c r="QZY33" s="28"/>
      <c r="QZZ33" s="28"/>
      <c r="RAA33" s="28"/>
      <c r="RAB33" s="28"/>
      <c r="RAC33" s="28"/>
      <c r="RAD33" s="28"/>
      <c r="RAE33" s="28"/>
      <c r="RAF33" s="28"/>
      <c r="RAG33" s="28"/>
      <c r="RAH33" s="28"/>
      <c r="RAI33" s="28"/>
      <c r="RAJ33" s="28"/>
      <c r="RAK33" s="28"/>
      <c r="RAL33" s="28"/>
      <c r="RAM33" s="28"/>
      <c r="RAN33" s="28"/>
      <c r="RAO33" s="28"/>
      <c r="RAP33" s="28"/>
      <c r="RAQ33" s="28"/>
      <c r="RAR33" s="28"/>
      <c r="RAS33" s="28"/>
      <c r="RAT33" s="28"/>
      <c r="RAU33" s="28"/>
      <c r="RAV33" s="28"/>
      <c r="RAW33" s="28"/>
      <c r="RAX33" s="28"/>
      <c r="RAY33" s="28"/>
      <c r="RAZ33" s="28"/>
      <c r="RBA33" s="28"/>
      <c r="RBB33" s="28"/>
      <c r="RBC33" s="28"/>
      <c r="RBD33" s="28"/>
      <c r="RBE33" s="28"/>
      <c r="RBF33" s="28"/>
      <c r="RBG33" s="28"/>
      <c r="RBH33" s="28"/>
      <c r="RBI33" s="28"/>
      <c r="RBJ33" s="28"/>
      <c r="RBK33" s="28"/>
      <c r="RBL33" s="28"/>
      <c r="RBM33" s="28"/>
      <c r="RBN33" s="28"/>
      <c r="RBO33" s="28"/>
      <c r="RBP33" s="28"/>
      <c r="RBQ33" s="28"/>
      <c r="RBR33" s="28"/>
      <c r="RBS33" s="28"/>
      <c r="RBT33" s="28"/>
      <c r="RBU33" s="28"/>
      <c r="RBV33" s="28"/>
      <c r="RBW33" s="28"/>
      <c r="RBX33" s="28"/>
      <c r="RBY33" s="28"/>
      <c r="RBZ33" s="28"/>
      <c r="RCA33" s="28"/>
      <c r="RCB33" s="28"/>
      <c r="RCC33" s="28"/>
      <c r="RCD33" s="28"/>
      <c r="RCE33" s="28"/>
      <c r="RCF33" s="28"/>
      <c r="RCG33" s="28"/>
      <c r="RCH33" s="28"/>
      <c r="RCI33" s="28"/>
      <c r="RCJ33" s="28"/>
      <c r="RCK33" s="28"/>
      <c r="RCL33" s="28"/>
      <c r="RCM33" s="28"/>
      <c r="RCN33" s="28"/>
      <c r="RCO33" s="28"/>
      <c r="RCP33" s="28"/>
      <c r="RCQ33" s="28"/>
      <c r="RCR33" s="28"/>
      <c r="RCS33" s="28"/>
      <c r="RCT33" s="28"/>
      <c r="RCU33" s="28"/>
      <c r="RCV33" s="28"/>
      <c r="RCW33" s="28"/>
      <c r="RCX33" s="28"/>
      <c r="RCY33" s="28"/>
      <c r="RCZ33" s="28"/>
      <c r="RDA33" s="28"/>
      <c r="RDB33" s="28"/>
      <c r="RDC33" s="28"/>
      <c r="RDD33" s="28"/>
      <c r="RDE33" s="28"/>
      <c r="RDF33" s="28"/>
      <c r="RDG33" s="28"/>
      <c r="RDH33" s="28"/>
      <c r="RDI33" s="28"/>
      <c r="RDJ33" s="28"/>
      <c r="RDK33" s="28"/>
      <c r="RDL33" s="28"/>
      <c r="RDM33" s="28"/>
      <c r="RDN33" s="28"/>
      <c r="RDO33" s="28"/>
      <c r="RDP33" s="28"/>
      <c r="RDQ33" s="28"/>
      <c r="RDR33" s="28"/>
      <c r="RDS33" s="28"/>
      <c r="RDT33" s="28"/>
      <c r="RDU33" s="28"/>
      <c r="RDV33" s="28"/>
      <c r="RDW33" s="28"/>
      <c r="RDX33" s="28"/>
      <c r="RDY33" s="28"/>
      <c r="RDZ33" s="28"/>
      <c r="REA33" s="28"/>
      <c r="REB33" s="28"/>
      <c r="REC33" s="28"/>
      <c r="RED33" s="28"/>
      <c r="REE33" s="28"/>
      <c r="REF33" s="28"/>
      <c r="REG33" s="28"/>
      <c r="REH33" s="28"/>
      <c r="REI33" s="28"/>
      <c r="REJ33" s="28"/>
      <c r="REK33" s="28"/>
      <c r="REL33" s="28"/>
      <c r="REM33" s="28"/>
      <c r="REN33" s="28"/>
      <c r="REO33" s="28"/>
      <c r="REP33" s="28"/>
      <c r="REQ33" s="28"/>
      <c r="RER33" s="28"/>
      <c r="RES33" s="28"/>
      <c r="RET33" s="28"/>
      <c r="REU33" s="28"/>
      <c r="REV33" s="28"/>
      <c r="REW33" s="28"/>
      <c r="REX33" s="28"/>
      <c r="REY33" s="28"/>
      <c r="REZ33" s="28"/>
      <c r="RFA33" s="28"/>
      <c r="RFB33" s="28"/>
      <c r="RFC33" s="28"/>
      <c r="RFD33" s="28"/>
      <c r="RFE33" s="28"/>
      <c r="RFF33" s="28"/>
      <c r="RFG33" s="28"/>
      <c r="RFH33" s="28"/>
      <c r="RFI33" s="28"/>
      <c r="RFJ33" s="28"/>
      <c r="RFK33" s="28"/>
      <c r="RFL33" s="28"/>
      <c r="RFM33" s="28"/>
      <c r="RFN33" s="28"/>
      <c r="RFO33" s="28"/>
      <c r="RFP33" s="28"/>
      <c r="RFQ33" s="28"/>
      <c r="RFR33" s="28"/>
      <c r="RFS33" s="28"/>
      <c r="RFT33" s="28"/>
      <c r="RFU33" s="28"/>
      <c r="RFV33" s="28"/>
      <c r="RFW33" s="28"/>
      <c r="RFX33" s="28"/>
      <c r="RFY33" s="28"/>
      <c r="RFZ33" s="28"/>
      <c r="RGA33" s="28"/>
      <c r="RGB33" s="28"/>
      <c r="RGC33" s="28"/>
      <c r="RGD33" s="28"/>
      <c r="RGE33" s="28"/>
      <c r="RGF33" s="28"/>
      <c r="RGG33" s="28"/>
      <c r="RGH33" s="28"/>
      <c r="RGI33" s="28"/>
      <c r="RGJ33" s="28"/>
      <c r="RGK33" s="28"/>
      <c r="RGL33" s="28"/>
      <c r="RGM33" s="28"/>
      <c r="RGN33" s="28"/>
      <c r="RGO33" s="28"/>
      <c r="RGP33" s="28"/>
      <c r="RGQ33" s="28"/>
      <c r="RGR33" s="28"/>
      <c r="RGS33" s="28"/>
      <c r="RGT33" s="28"/>
      <c r="RGU33" s="28"/>
      <c r="RGV33" s="28"/>
      <c r="RGW33" s="28"/>
      <c r="RGX33" s="28"/>
      <c r="RGY33" s="28"/>
      <c r="RGZ33" s="28"/>
      <c r="RHA33" s="28"/>
      <c r="RHB33" s="28"/>
      <c r="RHC33" s="28"/>
      <c r="RHD33" s="28"/>
      <c r="RHE33" s="28"/>
      <c r="RHF33" s="28"/>
      <c r="RHG33" s="28"/>
      <c r="RHH33" s="28"/>
      <c r="RHI33" s="28"/>
      <c r="RHJ33" s="28"/>
      <c r="RHK33" s="28"/>
      <c r="RHL33" s="28"/>
      <c r="RHM33" s="28"/>
      <c r="RHN33" s="28"/>
      <c r="RHO33" s="28"/>
      <c r="RHP33" s="28"/>
      <c r="RHQ33" s="28"/>
      <c r="RHR33" s="28"/>
      <c r="RHS33" s="28"/>
      <c r="RHT33" s="28"/>
      <c r="RHU33" s="28"/>
      <c r="RHV33" s="28"/>
      <c r="RHW33" s="28"/>
      <c r="RHX33" s="28"/>
      <c r="RHY33" s="28"/>
      <c r="RHZ33" s="28"/>
      <c r="RIA33" s="28"/>
      <c r="RIB33" s="28"/>
      <c r="RIC33" s="28"/>
      <c r="RID33" s="28"/>
      <c r="RIE33" s="28"/>
      <c r="RIF33" s="28"/>
      <c r="RIG33" s="28"/>
      <c r="RIH33" s="28"/>
      <c r="RII33" s="28"/>
      <c r="RIJ33" s="28"/>
      <c r="RIK33" s="28"/>
      <c r="RIL33" s="28"/>
      <c r="RIM33" s="28"/>
      <c r="RIN33" s="28"/>
      <c r="RIO33" s="28"/>
      <c r="RIP33" s="28"/>
      <c r="RIQ33" s="28"/>
      <c r="RIR33" s="28"/>
      <c r="RIS33" s="28"/>
      <c r="RIT33" s="28"/>
      <c r="RIU33" s="28"/>
      <c r="RIV33" s="28"/>
      <c r="RIW33" s="28"/>
      <c r="RIX33" s="28"/>
      <c r="RIY33" s="28"/>
      <c r="RIZ33" s="28"/>
      <c r="RJA33" s="28"/>
      <c r="RJB33" s="28"/>
      <c r="RJC33" s="28"/>
      <c r="RJD33" s="28"/>
      <c r="RJE33" s="28"/>
      <c r="RJF33" s="28"/>
      <c r="RJG33" s="28"/>
      <c r="RJH33" s="28"/>
      <c r="RJI33" s="28"/>
      <c r="RJJ33" s="28"/>
      <c r="RJK33" s="28"/>
      <c r="RJL33" s="28"/>
      <c r="RJM33" s="28"/>
      <c r="RJN33" s="28"/>
      <c r="RJO33" s="28"/>
      <c r="RJP33" s="28"/>
      <c r="RJQ33" s="28"/>
      <c r="RJR33" s="28"/>
      <c r="RJS33" s="28"/>
      <c r="RJT33" s="28"/>
      <c r="RJU33" s="28"/>
      <c r="RJV33" s="28"/>
      <c r="RJW33" s="28"/>
      <c r="RJX33" s="28"/>
      <c r="RJY33" s="28"/>
      <c r="RJZ33" s="28"/>
      <c r="RKA33" s="28"/>
      <c r="RKB33" s="28"/>
      <c r="RKC33" s="28"/>
      <c r="RKD33" s="28"/>
      <c r="RKE33" s="28"/>
      <c r="RKF33" s="28"/>
      <c r="RKG33" s="28"/>
      <c r="RKH33" s="28"/>
      <c r="RKI33" s="28"/>
      <c r="RKJ33" s="28"/>
      <c r="RKK33" s="28"/>
      <c r="RKL33" s="28"/>
      <c r="RKM33" s="28"/>
      <c r="RKN33" s="28"/>
      <c r="RKO33" s="28"/>
      <c r="RKP33" s="28"/>
      <c r="RKQ33" s="28"/>
      <c r="RKR33" s="28"/>
      <c r="RKS33" s="28"/>
      <c r="RKT33" s="28"/>
      <c r="RKU33" s="28"/>
      <c r="RKV33" s="28"/>
      <c r="RKW33" s="28"/>
      <c r="RKX33" s="28"/>
      <c r="RKY33" s="28"/>
      <c r="RKZ33" s="28"/>
      <c r="RLA33" s="28"/>
      <c r="RLB33" s="28"/>
      <c r="RLC33" s="28"/>
      <c r="RLD33" s="28"/>
      <c r="RLE33" s="28"/>
      <c r="RLF33" s="28"/>
      <c r="RLG33" s="28"/>
      <c r="RLH33" s="28"/>
      <c r="RLI33" s="28"/>
      <c r="RLJ33" s="28"/>
      <c r="RLK33" s="28"/>
      <c r="RLL33" s="28"/>
      <c r="RLM33" s="28"/>
      <c r="RLN33" s="28"/>
      <c r="RLO33" s="28"/>
      <c r="RLP33" s="28"/>
      <c r="RLQ33" s="28"/>
      <c r="RLR33" s="28"/>
      <c r="RLS33" s="28"/>
      <c r="RLT33" s="28"/>
      <c r="RLU33" s="28"/>
      <c r="RLV33" s="28"/>
      <c r="RLW33" s="28"/>
      <c r="RLX33" s="28"/>
      <c r="RLY33" s="28"/>
      <c r="RLZ33" s="28"/>
      <c r="RMA33" s="28"/>
      <c r="RMB33" s="28"/>
      <c r="RMC33" s="28"/>
      <c r="RMD33" s="28"/>
      <c r="RME33" s="28"/>
      <c r="RMF33" s="28"/>
      <c r="RMG33" s="28"/>
      <c r="RMH33" s="28"/>
      <c r="RMI33" s="28"/>
      <c r="RMJ33" s="28"/>
      <c r="RMK33" s="28"/>
      <c r="RML33" s="28"/>
      <c r="RMM33" s="28"/>
      <c r="RMN33" s="28"/>
      <c r="RMO33" s="28"/>
      <c r="RMP33" s="28"/>
      <c r="RMQ33" s="28"/>
      <c r="RMR33" s="28"/>
      <c r="RMS33" s="28"/>
      <c r="RMT33" s="28"/>
      <c r="RMU33" s="28"/>
      <c r="RMV33" s="28"/>
      <c r="RMW33" s="28"/>
      <c r="RMX33" s="28"/>
      <c r="RMY33" s="28"/>
      <c r="RMZ33" s="28"/>
      <c r="RNA33" s="28"/>
      <c r="RNB33" s="28"/>
      <c r="RNC33" s="28"/>
      <c r="RND33" s="28"/>
      <c r="RNE33" s="28"/>
      <c r="RNF33" s="28"/>
      <c r="RNG33" s="28"/>
      <c r="RNH33" s="28"/>
      <c r="RNI33" s="28"/>
      <c r="RNJ33" s="28"/>
      <c r="RNK33" s="28"/>
      <c r="RNL33" s="28"/>
      <c r="RNM33" s="28"/>
      <c r="RNN33" s="28"/>
      <c r="RNO33" s="28"/>
      <c r="RNP33" s="28"/>
      <c r="RNQ33" s="28"/>
      <c r="RNR33" s="28"/>
      <c r="RNS33" s="28"/>
      <c r="RNT33" s="28"/>
      <c r="RNU33" s="28"/>
      <c r="RNV33" s="28"/>
      <c r="RNW33" s="28"/>
      <c r="RNX33" s="28"/>
      <c r="RNY33" s="28"/>
      <c r="RNZ33" s="28"/>
      <c r="ROA33" s="28"/>
      <c r="ROB33" s="28"/>
      <c r="ROC33" s="28"/>
      <c r="ROD33" s="28"/>
      <c r="ROE33" s="28"/>
      <c r="ROF33" s="28"/>
      <c r="ROG33" s="28"/>
      <c r="ROH33" s="28"/>
      <c r="ROI33" s="28"/>
      <c r="ROJ33" s="28"/>
      <c r="ROK33" s="28"/>
      <c r="ROL33" s="28"/>
      <c r="ROM33" s="28"/>
      <c r="RON33" s="28"/>
      <c r="ROO33" s="28"/>
      <c r="ROP33" s="28"/>
      <c r="ROQ33" s="28"/>
      <c r="ROR33" s="28"/>
      <c r="ROS33" s="28"/>
      <c r="ROT33" s="28"/>
      <c r="ROU33" s="28"/>
      <c r="ROV33" s="28"/>
      <c r="ROW33" s="28"/>
      <c r="ROX33" s="28"/>
      <c r="ROY33" s="28"/>
      <c r="ROZ33" s="28"/>
      <c r="RPA33" s="28"/>
      <c r="RPB33" s="28"/>
      <c r="RPC33" s="28"/>
      <c r="RPD33" s="28"/>
      <c r="RPE33" s="28"/>
      <c r="RPF33" s="28"/>
      <c r="RPG33" s="28"/>
      <c r="RPH33" s="28"/>
      <c r="RPI33" s="28"/>
      <c r="RPJ33" s="28"/>
      <c r="RPK33" s="28"/>
      <c r="RPL33" s="28"/>
      <c r="RPM33" s="28"/>
      <c r="RPN33" s="28"/>
      <c r="RPO33" s="28"/>
      <c r="RPP33" s="28"/>
      <c r="RPQ33" s="28"/>
      <c r="RPR33" s="28"/>
      <c r="RPS33" s="28"/>
      <c r="RPT33" s="28"/>
      <c r="RPU33" s="28"/>
      <c r="RPV33" s="28"/>
      <c r="RPW33" s="28"/>
      <c r="RPX33" s="28"/>
      <c r="RPY33" s="28"/>
      <c r="RPZ33" s="28"/>
      <c r="RQA33" s="28"/>
      <c r="RQB33" s="28"/>
      <c r="RQC33" s="28"/>
      <c r="RQD33" s="28"/>
      <c r="RQE33" s="28"/>
      <c r="RQF33" s="28"/>
      <c r="RQG33" s="28"/>
      <c r="RQH33" s="28"/>
      <c r="RQI33" s="28"/>
      <c r="RQJ33" s="28"/>
      <c r="RQK33" s="28"/>
      <c r="RQL33" s="28"/>
      <c r="RQM33" s="28"/>
      <c r="RQN33" s="28"/>
      <c r="RQO33" s="28"/>
      <c r="RQP33" s="28"/>
      <c r="RQQ33" s="28"/>
      <c r="RQR33" s="28"/>
      <c r="RQS33" s="28"/>
      <c r="RQT33" s="28"/>
      <c r="RQU33" s="28"/>
      <c r="RQV33" s="28"/>
      <c r="RQW33" s="28"/>
      <c r="RQX33" s="28"/>
      <c r="RQY33" s="28"/>
      <c r="RQZ33" s="28"/>
      <c r="RRA33" s="28"/>
      <c r="RRB33" s="28"/>
      <c r="RRC33" s="28"/>
      <c r="RRD33" s="28"/>
      <c r="RRE33" s="28"/>
      <c r="RRF33" s="28"/>
      <c r="RRG33" s="28"/>
      <c r="RRH33" s="28"/>
      <c r="RRI33" s="28"/>
      <c r="RRJ33" s="28"/>
      <c r="RRK33" s="28"/>
      <c r="RRL33" s="28"/>
      <c r="RRM33" s="28"/>
      <c r="RRN33" s="28"/>
      <c r="RRO33" s="28"/>
      <c r="RRP33" s="28"/>
      <c r="RRQ33" s="28"/>
      <c r="RRR33" s="28"/>
      <c r="RRS33" s="28"/>
      <c r="RRT33" s="28"/>
      <c r="RRU33" s="28"/>
      <c r="RRV33" s="28"/>
      <c r="RRW33" s="28"/>
      <c r="RRX33" s="28"/>
      <c r="RRY33" s="28"/>
      <c r="RRZ33" s="28"/>
      <c r="RSA33" s="28"/>
      <c r="RSB33" s="28"/>
      <c r="RSC33" s="28"/>
      <c r="RSD33" s="28"/>
      <c r="RSE33" s="28"/>
      <c r="RSF33" s="28"/>
      <c r="RSG33" s="28"/>
      <c r="RSH33" s="28"/>
      <c r="RSI33" s="28"/>
      <c r="RSJ33" s="28"/>
      <c r="RSK33" s="28"/>
      <c r="RSL33" s="28"/>
      <c r="RSM33" s="28"/>
      <c r="RSN33" s="28"/>
      <c r="RSO33" s="28"/>
      <c r="RSP33" s="28"/>
      <c r="RSQ33" s="28"/>
      <c r="RSR33" s="28"/>
      <c r="RSS33" s="28"/>
      <c r="RST33" s="28"/>
      <c r="RSU33" s="28"/>
      <c r="RSV33" s="28"/>
      <c r="RSW33" s="28"/>
      <c r="RSX33" s="28"/>
      <c r="RSY33" s="28"/>
      <c r="RSZ33" s="28"/>
      <c r="RTA33" s="28"/>
      <c r="RTB33" s="28"/>
      <c r="RTC33" s="28"/>
      <c r="RTD33" s="28"/>
      <c r="RTE33" s="28"/>
      <c r="RTF33" s="28"/>
      <c r="RTG33" s="28"/>
      <c r="RTH33" s="28"/>
      <c r="RTI33" s="28"/>
      <c r="RTJ33" s="28"/>
      <c r="RTK33" s="28"/>
      <c r="RTL33" s="28"/>
      <c r="RTM33" s="28"/>
      <c r="RTN33" s="28"/>
      <c r="RTO33" s="28"/>
      <c r="RTP33" s="28"/>
      <c r="RTQ33" s="28"/>
      <c r="RTR33" s="28"/>
      <c r="RTS33" s="28"/>
      <c r="RTT33" s="28"/>
      <c r="RTU33" s="28"/>
      <c r="RTV33" s="28"/>
      <c r="RTW33" s="28"/>
      <c r="RTX33" s="28"/>
      <c r="RTY33" s="28"/>
      <c r="RTZ33" s="28"/>
      <c r="RUA33" s="28"/>
      <c r="RUB33" s="28"/>
      <c r="RUC33" s="28"/>
      <c r="RUD33" s="28"/>
      <c r="RUE33" s="28"/>
      <c r="RUF33" s="28"/>
      <c r="RUG33" s="28"/>
      <c r="RUH33" s="28"/>
      <c r="RUI33" s="28"/>
      <c r="RUJ33" s="28"/>
      <c r="RUK33" s="28"/>
      <c r="RUL33" s="28"/>
      <c r="RUM33" s="28"/>
      <c r="RUN33" s="28"/>
      <c r="RUO33" s="28"/>
      <c r="RUP33" s="28"/>
      <c r="RUQ33" s="28"/>
      <c r="RUR33" s="28"/>
      <c r="RUS33" s="28"/>
      <c r="RUT33" s="28"/>
      <c r="RUU33" s="28"/>
      <c r="RUV33" s="28"/>
      <c r="RUW33" s="28"/>
      <c r="RUX33" s="28"/>
      <c r="RUY33" s="28"/>
      <c r="RUZ33" s="28"/>
      <c r="RVA33" s="28"/>
      <c r="RVB33" s="28"/>
      <c r="RVC33" s="28"/>
      <c r="RVD33" s="28"/>
      <c r="RVE33" s="28"/>
      <c r="RVF33" s="28"/>
      <c r="RVG33" s="28"/>
      <c r="RVH33" s="28"/>
      <c r="RVI33" s="28"/>
      <c r="RVJ33" s="28"/>
      <c r="RVK33" s="28"/>
      <c r="RVL33" s="28"/>
      <c r="RVM33" s="28"/>
      <c r="RVN33" s="28"/>
      <c r="RVO33" s="28"/>
      <c r="RVP33" s="28"/>
      <c r="RVQ33" s="28"/>
      <c r="RVR33" s="28"/>
      <c r="RVS33" s="28"/>
      <c r="RVT33" s="28"/>
      <c r="RVU33" s="28"/>
      <c r="RVV33" s="28"/>
      <c r="RVW33" s="28"/>
      <c r="RVX33" s="28"/>
      <c r="RVY33" s="28"/>
      <c r="RVZ33" s="28"/>
      <c r="RWA33" s="28"/>
      <c r="RWB33" s="28"/>
      <c r="RWC33" s="28"/>
      <c r="RWD33" s="28"/>
      <c r="RWE33" s="28"/>
      <c r="RWF33" s="28"/>
      <c r="RWG33" s="28"/>
      <c r="RWH33" s="28"/>
      <c r="RWI33" s="28"/>
      <c r="RWJ33" s="28"/>
      <c r="RWK33" s="28"/>
      <c r="RWL33" s="28"/>
      <c r="RWM33" s="28"/>
      <c r="RWN33" s="28"/>
      <c r="RWO33" s="28"/>
      <c r="RWP33" s="28"/>
      <c r="RWQ33" s="28"/>
      <c r="RWR33" s="28"/>
      <c r="RWS33" s="28"/>
      <c r="RWT33" s="28"/>
      <c r="RWU33" s="28"/>
      <c r="RWV33" s="28"/>
      <c r="RWW33" s="28"/>
      <c r="RWX33" s="28"/>
      <c r="RWY33" s="28"/>
      <c r="RWZ33" s="28"/>
      <c r="RXA33" s="28"/>
      <c r="RXB33" s="28"/>
      <c r="RXC33" s="28"/>
      <c r="RXD33" s="28"/>
      <c r="RXE33" s="28"/>
      <c r="RXF33" s="28"/>
      <c r="RXG33" s="28"/>
      <c r="RXH33" s="28"/>
      <c r="RXI33" s="28"/>
      <c r="RXJ33" s="28"/>
      <c r="RXK33" s="28"/>
      <c r="RXL33" s="28"/>
      <c r="RXM33" s="28"/>
      <c r="RXN33" s="28"/>
      <c r="RXO33" s="28"/>
      <c r="RXP33" s="28"/>
      <c r="RXQ33" s="28"/>
      <c r="RXR33" s="28"/>
      <c r="RXS33" s="28"/>
      <c r="RXT33" s="28"/>
      <c r="RXU33" s="28"/>
      <c r="RXV33" s="28"/>
      <c r="RXW33" s="28"/>
      <c r="RXX33" s="28"/>
      <c r="RXY33" s="28"/>
      <c r="RXZ33" s="28"/>
      <c r="RYA33" s="28"/>
      <c r="RYB33" s="28"/>
      <c r="RYC33" s="28"/>
      <c r="RYD33" s="28"/>
      <c r="RYE33" s="28"/>
      <c r="RYF33" s="28"/>
      <c r="RYG33" s="28"/>
      <c r="RYH33" s="28"/>
      <c r="RYI33" s="28"/>
      <c r="RYJ33" s="28"/>
      <c r="RYK33" s="28"/>
      <c r="RYL33" s="28"/>
      <c r="RYM33" s="28"/>
      <c r="RYN33" s="28"/>
      <c r="RYO33" s="28"/>
      <c r="RYP33" s="28"/>
      <c r="RYQ33" s="28"/>
      <c r="RYR33" s="28"/>
      <c r="RYS33" s="28"/>
      <c r="RYT33" s="28"/>
      <c r="RYU33" s="28"/>
      <c r="RYV33" s="28"/>
      <c r="RYW33" s="28"/>
      <c r="RYX33" s="28"/>
      <c r="RYY33" s="28"/>
      <c r="RYZ33" s="28"/>
      <c r="RZA33" s="28"/>
      <c r="RZB33" s="28"/>
      <c r="RZC33" s="28"/>
      <c r="RZD33" s="28"/>
      <c r="RZE33" s="28"/>
      <c r="RZF33" s="28"/>
      <c r="RZG33" s="28"/>
      <c r="RZH33" s="28"/>
      <c r="RZI33" s="28"/>
      <c r="RZJ33" s="28"/>
      <c r="RZK33" s="28"/>
      <c r="RZL33" s="28"/>
      <c r="RZM33" s="28"/>
      <c r="RZN33" s="28"/>
      <c r="RZO33" s="28"/>
      <c r="RZP33" s="28"/>
      <c r="RZQ33" s="28"/>
      <c r="RZR33" s="28"/>
      <c r="RZS33" s="28"/>
      <c r="RZT33" s="28"/>
      <c r="RZU33" s="28"/>
      <c r="RZV33" s="28"/>
      <c r="RZW33" s="28"/>
      <c r="RZX33" s="28"/>
      <c r="RZY33" s="28"/>
      <c r="RZZ33" s="28"/>
      <c r="SAA33" s="28"/>
      <c r="SAB33" s="28"/>
      <c r="SAC33" s="28"/>
      <c r="SAD33" s="28"/>
      <c r="SAE33" s="28"/>
      <c r="SAF33" s="28"/>
      <c r="SAG33" s="28"/>
      <c r="SAH33" s="28"/>
      <c r="SAI33" s="28"/>
      <c r="SAJ33" s="28"/>
      <c r="SAK33" s="28"/>
      <c r="SAL33" s="28"/>
      <c r="SAM33" s="28"/>
      <c r="SAN33" s="28"/>
      <c r="SAO33" s="28"/>
      <c r="SAP33" s="28"/>
      <c r="SAQ33" s="28"/>
      <c r="SAR33" s="28"/>
      <c r="SAS33" s="28"/>
      <c r="SAT33" s="28"/>
      <c r="SAU33" s="28"/>
      <c r="SAV33" s="28"/>
      <c r="SAW33" s="28"/>
      <c r="SAX33" s="28"/>
      <c r="SAY33" s="28"/>
      <c r="SAZ33" s="28"/>
      <c r="SBA33" s="28"/>
      <c r="SBB33" s="28"/>
      <c r="SBC33" s="28"/>
      <c r="SBD33" s="28"/>
      <c r="SBE33" s="28"/>
      <c r="SBF33" s="28"/>
      <c r="SBG33" s="28"/>
      <c r="SBH33" s="28"/>
      <c r="SBI33" s="28"/>
      <c r="SBJ33" s="28"/>
      <c r="SBK33" s="28"/>
      <c r="SBL33" s="28"/>
      <c r="SBM33" s="28"/>
      <c r="SBN33" s="28"/>
      <c r="SBO33" s="28"/>
      <c r="SBP33" s="28"/>
      <c r="SBQ33" s="28"/>
      <c r="SBR33" s="28"/>
      <c r="SBS33" s="28"/>
      <c r="SBT33" s="28"/>
      <c r="SBU33" s="28"/>
      <c r="SBV33" s="28"/>
      <c r="SBW33" s="28"/>
      <c r="SBX33" s="28"/>
      <c r="SBY33" s="28"/>
      <c r="SBZ33" s="28"/>
      <c r="SCA33" s="28"/>
      <c r="SCB33" s="28"/>
      <c r="SCC33" s="28"/>
      <c r="SCD33" s="28"/>
      <c r="SCE33" s="28"/>
      <c r="SCF33" s="28"/>
      <c r="SCG33" s="28"/>
      <c r="SCH33" s="28"/>
      <c r="SCI33" s="28"/>
      <c r="SCJ33" s="28"/>
      <c r="SCK33" s="28"/>
      <c r="SCL33" s="28"/>
      <c r="SCM33" s="28"/>
      <c r="SCN33" s="28"/>
      <c r="SCO33" s="28"/>
      <c r="SCP33" s="28"/>
      <c r="SCQ33" s="28"/>
      <c r="SCR33" s="28"/>
      <c r="SCS33" s="28"/>
      <c r="SCT33" s="28"/>
      <c r="SCU33" s="28"/>
      <c r="SCV33" s="28"/>
      <c r="SCW33" s="28"/>
      <c r="SCX33" s="28"/>
      <c r="SCY33" s="28"/>
      <c r="SCZ33" s="28"/>
      <c r="SDA33" s="28"/>
      <c r="SDB33" s="28"/>
      <c r="SDC33" s="28"/>
      <c r="SDD33" s="28"/>
      <c r="SDE33" s="28"/>
      <c r="SDF33" s="28"/>
      <c r="SDG33" s="28"/>
      <c r="SDH33" s="28"/>
      <c r="SDI33" s="28"/>
      <c r="SDJ33" s="28"/>
      <c r="SDK33" s="28"/>
      <c r="SDL33" s="28"/>
      <c r="SDM33" s="28"/>
      <c r="SDN33" s="28"/>
      <c r="SDO33" s="28"/>
      <c r="SDP33" s="28"/>
      <c r="SDQ33" s="28"/>
      <c r="SDR33" s="28"/>
      <c r="SDS33" s="28"/>
      <c r="SDT33" s="28"/>
      <c r="SDU33" s="28"/>
      <c r="SDV33" s="28"/>
      <c r="SDW33" s="28"/>
      <c r="SDX33" s="28"/>
      <c r="SDY33" s="28"/>
      <c r="SDZ33" s="28"/>
      <c r="SEA33" s="28"/>
      <c r="SEB33" s="28"/>
      <c r="SEC33" s="28"/>
      <c r="SED33" s="28"/>
      <c r="SEE33" s="28"/>
      <c r="SEF33" s="28"/>
      <c r="SEG33" s="28"/>
      <c r="SEH33" s="28"/>
      <c r="SEI33" s="28"/>
      <c r="SEJ33" s="28"/>
      <c r="SEK33" s="28"/>
      <c r="SEL33" s="28"/>
      <c r="SEM33" s="28"/>
      <c r="SEN33" s="28"/>
      <c r="SEO33" s="28"/>
      <c r="SEP33" s="28"/>
      <c r="SEQ33" s="28"/>
      <c r="SER33" s="28"/>
      <c r="SES33" s="28"/>
      <c r="SET33" s="28"/>
      <c r="SEU33" s="28"/>
      <c r="SEV33" s="28"/>
      <c r="SEW33" s="28"/>
      <c r="SEX33" s="28"/>
      <c r="SEY33" s="28"/>
      <c r="SEZ33" s="28"/>
      <c r="SFA33" s="28"/>
      <c r="SFB33" s="28"/>
      <c r="SFC33" s="28"/>
      <c r="SFD33" s="28"/>
      <c r="SFE33" s="28"/>
      <c r="SFF33" s="28"/>
      <c r="SFG33" s="28"/>
      <c r="SFH33" s="28"/>
      <c r="SFI33" s="28"/>
      <c r="SFJ33" s="28"/>
      <c r="SFK33" s="28"/>
      <c r="SFL33" s="28"/>
      <c r="SFM33" s="28"/>
      <c r="SFN33" s="28"/>
      <c r="SFO33" s="28"/>
      <c r="SFP33" s="28"/>
      <c r="SFQ33" s="28"/>
      <c r="SFR33" s="28"/>
      <c r="SFS33" s="28"/>
      <c r="SFT33" s="28"/>
      <c r="SFU33" s="28"/>
      <c r="SFV33" s="28"/>
      <c r="SFW33" s="28"/>
      <c r="SFX33" s="28"/>
      <c r="SFY33" s="28"/>
      <c r="SFZ33" s="28"/>
      <c r="SGA33" s="28"/>
      <c r="SGB33" s="28"/>
      <c r="SGC33" s="28"/>
      <c r="SGD33" s="28"/>
      <c r="SGE33" s="28"/>
      <c r="SGF33" s="28"/>
      <c r="SGG33" s="28"/>
      <c r="SGH33" s="28"/>
      <c r="SGI33" s="28"/>
      <c r="SGJ33" s="28"/>
      <c r="SGK33" s="28"/>
      <c r="SGL33" s="28"/>
      <c r="SGM33" s="28"/>
      <c r="SGN33" s="28"/>
      <c r="SGO33" s="28"/>
      <c r="SGP33" s="28"/>
      <c r="SGQ33" s="28"/>
      <c r="SGR33" s="28"/>
      <c r="SGS33" s="28"/>
      <c r="SGT33" s="28"/>
      <c r="SGU33" s="28"/>
      <c r="SGV33" s="28"/>
      <c r="SGW33" s="28"/>
      <c r="SGX33" s="28"/>
      <c r="SGY33" s="28"/>
      <c r="SGZ33" s="28"/>
      <c r="SHA33" s="28"/>
      <c r="SHB33" s="28"/>
      <c r="SHC33" s="28"/>
      <c r="SHD33" s="28"/>
      <c r="SHE33" s="28"/>
      <c r="SHF33" s="28"/>
      <c r="SHG33" s="28"/>
      <c r="SHH33" s="28"/>
      <c r="SHI33" s="28"/>
      <c r="SHJ33" s="28"/>
      <c r="SHK33" s="28"/>
      <c r="SHL33" s="28"/>
      <c r="SHM33" s="28"/>
      <c r="SHN33" s="28"/>
      <c r="SHO33" s="28"/>
      <c r="SHP33" s="28"/>
      <c r="SHQ33" s="28"/>
      <c r="SHR33" s="28"/>
      <c r="SHS33" s="28"/>
      <c r="SHT33" s="28"/>
      <c r="SHU33" s="28"/>
      <c r="SHV33" s="28"/>
      <c r="SHW33" s="28"/>
      <c r="SHX33" s="28"/>
      <c r="SHY33" s="28"/>
      <c r="SHZ33" s="28"/>
      <c r="SIA33" s="28"/>
      <c r="SIB33" s="28"/>
      <c r="SIC33" s="28"/>
      <c r="SID33" s="28"/>
      <c r="SIE33" s="28"/>
      <c r="SIF33" s="28"/>
      <c r="SIG33" s="28"/>
      <c r="SIH33" s="28"/>
      <c r="SII33" s="28"/>
      <c r="SIJ33" s="28"/>
      <c r="SIK33" s="28"/>
      <c r="SIL33" s="28"/>
      <c r="SIM33" s="28"/>
      <c r="SIN33" s="28"/>
      <c r="SIO33" s="28"/>
      <c r="SIP33" s="28"/>
      <c r="SIQ33" s="28"/>
      <c r="SIR33" s="28"/>
      <c r="SIS33" s="28"/>
      <c r="SIT33" s="28"/>
      <c r="SIU33" s="28"/>
      <c r="SIV33" s="28"/>
      <c r="SIW33" s="28"/>
      <c r="SIX33" s="28"/>
      <c r="SIY33" s="28"/>
      <c r="SIZ33" s="28"/>
      <c r="SJA33" s="28"/>
      <c r="SJB33" s="28"/>
      <c r="SJC33" s="28"/>
      <c r="SJD33" s="28"/>
      <c r="SJE33" s="28"/>
      <c r="SJF33" s="28"/>
      <c r="SJG33" s="28"/>
      <c r="SJH33" s="28"/>
      <c r="SJI33" s="28"/>
      <c r="SJJ33" s="28"/>
      <c r="SJK33" s="28"/>
      <c r="SJL33" s="28"/>
      <c r="SJM33" s="28"/>
      <c r="SJN33" s="28"/>
      <c r="SJO33" s="28"/>
      <c r="SJP33" s="28"/>
      <c r="SJQ33" s="28"/>
      <c r="SJR33" s="28"/>
      <c r="SJS33" s="28"/>
      <c r="SJT33" s="28"/>
      <c r="SJU33" s="28"/>
      <c r="SJV33" s="28"/>
      <c r="SJW33" s="28"/>
      <c r="SJX33" s="28"/>
      <c r="SJY33" s="28"/>
      <c r="SJZ33" s="28"/>
      <c r="SKA33" s="28"/>
      <c r="SKB33" s="28"/>
      <c r="SKC33" s="28"/>
      <c r="SKD33" s="28"/>
      <c r="SKE33" s="28"/>
      <c r="SKF33" s="28"/>
      <c r="SKG33" s="28"/>
      <c r="SKH33" s="28"/>
      <c r="SKI33" s="28"/>
      <c r="SKJ33" s="28"/>
      <c r="SKK33" s="28"/>
      <c r="SKL33" s="28"/>
      <c r="SKM33" s="28"/>
      <c r="SKN33" s="28"/>
      <c r="SKO33" s="28"/>
      <c r="SKP33" s="28"/>
      <c r="SKQ33" s="28"/>
      <c r="SKR33" s="28"/>
      <c r="SKS33" s="28"/>
      <c r="SKT33" s="28"/>
      <c r="SKU33" s="28"/>
      <c r="SKV33" s="28"/>
      <c r="SKW33" s="28"/>
      <c r="SKX33" s="28"/>
      <c r="SKY33" s="28"/>
      <c r="SKZ33" s="28"/>
      <c r="SLA33" s="28"/>
      <c r="SLB33" s="28"/>
      <c r="SLC33" s="28"/>
      <c r="SLD33" s="28"/>
      <c r="SLE33" s="28"/>
      <c r="SLF33" s="28"/>
      <c r="SLG33" s="28"/>
      <c r="SLH33" s="28"/>
      <c r="SLI33" s="28"/>
      <c r="SLJ33" s="28"/>
      <c r="SLK33" s="28"/>
      <c r="SLL33" s="28"/>
      <c r="SLM33" s="28"/>
      <c r="SLN33" s="28"/>
      <c r="SLO33" s="28"/>
      <c r="SLP33" s="28"/>
      <c r="SLQ33" s="28"/>
      <c r="SLR33" s="28"/>
      <c r="SLS33" s="28"/>
      <c r="SLT33" s="28"/>
      <c r="SLU33" s="28"/>
      <c r="SLV33" s="28"/>
      <c r="SLW33" s="28"/>
      <c r="SLX33" s="28"/>
      <c r="SLY33" s="28"/>
      <c r="SLZ33" s="28"/>
      <c r="SMA33" s="28"/>
      <c r="SMB33" s="28"/>
      <c r="SMC33" s="28"/>
      <c r="SMD33" s="28"/>
      <c r="SME33" s="28"/>
      <c r="SMF33" s="28"/>
      <c r="SMG33" s="28"/>
      <c r="SMH33" s="28"/>
      <c r="SMI33" s="28"/>
      <c r="SMJ33" s="28"/>
      <c r="SMK33" s="28"/>
      <c r="SML33" s="28"/>
      <c r="SMM33" s="28"/>
      <c r="SMN33" s="28"/>
      <c r="SMO33" s="28"/>
      <c r="SMP33" s="28"/>
      <c r="SMQ33" s="28"/>
      <c r="SMR33" s="28"/>
      <c r="SMS33" s="28"/>
      <c r="SMT33" s="28"/>
      <c r="SMU33" s="28"/>
      <c r="SMV33" s="28"/>
      <c r="SMW33" s="28"/>
      <c r="SMX33" s="28"/>
      <c r="SMY33" s="28"/>
      <c r="SMZ33" s="28"/>
      <c r="SNA33" s="28"/>
      <c r="SNB33" s="28"/>
      <c r="SNC33" s="28"/>
      <c r="SND33" s="28"/>
      <c r="SNE33" s="28"/>
      <c r="SNF33" s="28"/>
      <c r="SNG33" s="28"/>
      <c r="SNH33" s="28"/>
      <c r="SNI33" s="28"/>
      <c r="SNJ33" s="28"/>
      <c r="SNK33" s="28"/>
      <c r="SNL33" s="28"/>
      <c r="SNM33" s="28"/>
      <c r="SNN33" s="28"/>
      <c r="SNO33" s="28"/>
      <c r="SNP33" s="28"/>
      <c r="SNQ33" s="28"/>
      <c r="SNR33" s="28"/>
      <c r="SNS33" s="28"/>
      <c r="SNT33" s="28"/>
      <c r="SNU33" s="28"/>
      <c r="SNV33" s="28"/>
      <c r="SNW33" s="28"/>
      <c r="SNX33" s="28"/>
      <c r="SNY33" s="28"/>
      <c r="SNZ33" s="28"/>
      <c r="SOA33" s="28"/>
      <c r="SOB33" s="28"/>
      <c r="SOC33" s="28"/>
      <c r="SOD33" s="28"/>
      <c r="SOE33" s="28"/>
      <c r="SOF33" s="28"/>
      <c r="SOG33" s="28"/>
      <c r="SOH33" s="28"/>
      <c r="SOI33" s="28"/>
      <c r="SOJ33" s="28"/>
      <c r="SOK33" s="28"/>
      <c r="SOL33" s="28"/>
      <c r="SOM33" s="28"/>
      <c r="SON33" s="28"/>
      <c r="SOO33" s="28"/>
      <c r="SOP33" s="28"/>
      <c r="SOQ33" s="28"/>
      <c r="SOR33" s="28"/>
      <c r="SOS33" s="28"/>
      <c r="SOT33" s="28"/>
      <c r="SOU33" s="28"/>
      <c r="SOV33" s="28"/>
      <c r="SOW33" s="28"/>
      <c r="SOX33" s="28"/>
      <c r="SOY33" s="28"/>
      <c r="SOZ33" s="28"/>
      <c r="SPA33" s="28"/>
      <c r="SPB33" s="28"/>
      <c r="SPC33" s="28"/>
      <c r="SPD33" s="28"/>
      <c r="SPE33" s="28"/>
      <c r="SPF33" s="28"/>
      <c r="SPG33" s="28"/>
      <c r="SPH33" s="28"/>
      <c r="SPI33" s="28"/>
      <c r="SPJ33" s="28"/>
      <c r="SPK33" s="28"/>
      <c r="SPL33" s="28"/>
      <c r="SPM33" s="28"/>
      <c r="SPN33" s="28"/>
      <c r="SPO33" s="28"/>
      <c r="SPP33" s="28"/>
      <c r="SPQ33" s="28"/>
      <c r="SPR33" s="28"/>
      <c r="SPS33" s="28"/>
      <c r="SPT33" s="28"/>
      <c r="SPU33" s="28"/>
      <c r="SPV33" s="28"/>
      <c r="SPW33" s="28"/>
      <c r="SPX33" s="28"/>
      <c r="SPY33" s="28"/>
      <c r="SPZ33" s="28"/>
      <c r="SQA33" s="28"/>
      <c r="SQB33" s="28"/>
      <c r="SQC33" s="28"/>
      <c r="SQD33" s="28"/>
      <c r="SQE33" s="28"/>
      <c r="SQF33" s="28"/>
      <c r="SQG33" s="28"/>
      <c r="SQH33" s="28"/>
      <c r="SQI33" s="28"/>
      <c r="SQJ33" s="28"/>
      <c r="SQK33" s="28"/>
      <c r="SQL33" s="28"/>
      <c r="SQM33" s="28"/>
      <c r="SQN33" s="28"/>
      <c r="SQO33" s="28"/>
      <c r="SQP33" s="28"/>
      <c r="SQQ33" s="28"/>
      <c r="SQR33" s="28"/>
      <c r="SQS33" s="28"/>
      <c r="SQT33" s="28"/>
      <c r="SQU33" s="28"/>
      <c r="SQV33" s="28"/>
      <c r="SQW33" s="28"/>
      <c r="SQX33" s="28"/>
      <c r="SQY33" s="28"/>
      <c r="SQZ33" s="28"/>
      <c r="SRA33" s="28"/>
      <c r="SRB33" s="28"/>
      <c r="SRC33" s="28"/>
      <c r="SRD33" s="28"/>
      <c r="SRE33" s="28"/>
      <c r="SRF33" s="28"/>
      <c r="SRG33" s="28"/>
      <c r="SRH33" s="28"/>
      <c r="SRI33" s="28"/>
      <c r="SRJ33" s="28"/>
      <c r="SRK33" s="28"/>
      <c r="SRL33" s="28"/>
      <c r="SRM33" s="28"/>
      <c r="SRN33" s="28"/>
      <c r="SRO33" s="28"/>
      <c r="SRP33" s="28"/>
      <c r="SRQ33" s="28"/>
      <c r="SRR33" s="28"/>
      <c r="SRS33" s="28"/>
      <c r="SRT33" s="28"/>
      <c r="SRU33" s="28"/>
      <c r="SRV33" s="28"/>
      <c r="SRW33" s="28"/>
      <c r="SRX33" s="28"/>
      <c r="SRY33" s="28"/>
      <c r="SRZ33" s="28"/>
      <c r="SSA33" s="28"/>
      <c r="SSB33" s="28"/>
      <c r="SSC33" s="28"/>
      <c r="SSD33" s="28"/>
      <c r="SSE33" s="28"/>
      <c r="SSF33" s="28"/>
      <c r="SSG33" s="28"/>
      <c r="SSH33" s="28"/>
      <c r="SSI33" s="28"/>
      <c r="SSJ33" s="28"/>
      <c r="SSK33" s="28"/>
      <c r="SSL33" s="28"/>
      <c r="SSM33" s="28"/>
      <c r="SSN33" s="28"/>
      <c r="SSO33" s="28"/>
      <c r="SSP33" s="28"/>
      <c r="SSQ33" s="28"/>
      <c r="SSR33" s="28"/>
      <c r="SSS33" s="28"/>
      <c r="SST33" s="28"/>
      <c r="SSU33" s="28"/>
      <c r="SSV33" s="28"/>
      <c r="SSW33" s="28"/>
      <c r="SSX33" s="28"/>
      <c r="SSY33" s="28"/>
      <c r="SSZ33" s="28"/>
      <c r="STA33" s="28"/>
      <c r="STB33" s="28"/>
      <c r="STC33" s="28"/>
      <c r="STD33" s="28"/>
      <c r="STE33" s="28"/>
      <c r="STF33" s="28"/>
      <c r="STG33" s="28"/>
      <c r="STH33" s="28"/>
      <c r="STI33" s="28"/>
      <c r="STJ33" s="28"/>
      <c r="STK33" s="28"/>
      <c r="STL33" s="28"/>
      <c r="STM33" s="28"/>
      <c r="STN33" s="28"/>
      <c r="STO33" s="28"/>
      <c r="STP33" s="28"/>
      <c r="STQ33" s="28"/>
      <c r="STR33" s="28"/>
      <c r="STS33" s="28"/>
      <c r="STT33" s="28"/>
      <c r="STU33" s="28"/>
      <c r="STV33" s="28"/>
      <c r="STW33" s="28"/>
      <c r="STX33" s="28"/>
      <c r="STY33" s="28"/>
      <c r="STZ33" s="28"/>
      <c r="SUA33" s="28"/>
      <c r="SUB33" s="28"/>
      <c r="SUC33" s="28"/>
      <c r="SUD33" s="28"/>
      <c r="SUE33" s="28"/>
      <c r="SUF33" s="28"/>
      <c r="SUG33" s="28"/>
      <c r="SUH33" s="28"/>
      <c r="SUI33" s="28"/>
      <c r="SUJ33" s="28"/>
      <c r="SUK33" s="28"/>
      <c r="SUL33" s="28"/>
      <c r="SUM33" s="28"/>
      <c r="SUN33" s="28"/>
      <c r="SUO33" s="28"/>
      <c r="SUP33" s="28"/>
      <c r="SUQ33" s="28"/>
      <c r="SUR33" s="28"/>
      <c r="SUS33" s="28"/>
      <c r="SUT33" s="28"/>
      <c r="SUU33" s="28"/>
      <c r="SUV33" s="28"/>
      <c r="SUW33" s="28"/>
      <c r="SUX33" s="28"/>
      <c r="SUY33" s="28"/>
      <c r="SUZ33" s="28"/>
      <c r="SVA33" s="28"/>
      <c r="SVB33" s="28"/>
      <c r="SVC33" s="28"/>
      <c r="SVD33" s="28"/>
      <c r="SVE33" s="28"/>
      <c r="SVF33" s="28"/>
      <c r="SVG33" s="28"/>
      <c r="SVH33" s="28"/>
      <c r="SVI33" s="28"/>
      <c r="SVJ33" s="28"/>
      <c r="SVK33" s="28"/>
      <c r="SVL33" s="28"/>
      <c r="SVM33" s="28"/>
      <c r="SVN33" s="28"/>
      <c r="SVO33" s="28"/>
      <c r="SVP33" s="28"/>
      <c r="SVQ33" s="28"/>
      <c r="SVR33" s="28"/>
      <c r="SVS33" s="28"/>
      <c r="SVT33" s="28"/>
      <c r="SVU33" s="28"/>
      <c r="SVV33" s="28"/>
      <c r="SVW33" s="28"/>
      <c r="SVX33" s="28"/>
      <c r="SVY33" s="28"/>
      <c r="SVZ33" s="28"/>
      <c r="SWA33" s="28"/>
      <c r="SWB33" s="28"/>
      <c r="SWC33" s="28"/>
      <c r="SWD33" s="28"/>
      <c r="SWE33" s="28"/>
      <c r="SWF33" s="28"/>
      <c r="SWG33" s="28"/>
      <c r="SWH33" s="28"/>
      <c r="SWI33" s="28"/>
      <c r="SWJ33" s="28"/>
      <c r="SWK33" s="28"/>
      <c r="SWL33" s="28"/>
      <c r="SWM33" s="28"/>
      <c r="SWN33" s="28"/>
      <c r="SWO33" s="28"/>
      <c r="SWP33" s="28"/>
      <c r="SWQ33" s="28"/>
      <c r="SWR33" s="28"/>
      <c r="SWS33" s="28"/>
      <c r="SWT33" s="28"/>
      <c r="SWU33" s="28"/>
      <c r="SWV33" s="28"/>
      <c r="SWW33" s="28"/>
      <c r="SWX33" s="28"/>
      <c r="SWY33" s="28"/>
      <c r="SWZ33" s="28"/>
      <c r="SXA33" s="28"/>
      <c r="SXB33" s="28"/>
      <c r="SXC33" s="28"/>
      <c r="SXD33" s="28"/>
      <c r="SXE33" s="28"/>
      <c r="SXF33" s="28"/>
      <c r="SXG33" s="28"/>
      <c r="SXH33" s="28"/>
      <c r="SXI33" s="28"/>
      <c r="SXJ33" s="28"/>
      <c r="SXK33" s="28"/>
      <c r="SXL33" s="28"/>
      <c r="SXM33" s="28"/>
      <c r="SXN33" s="28"/>
      <c r="SXO33" s="28"/>
      <c r="SXP33" s="28"/>
      <c r="SXQ33" s="28"/>
      <c r="SXR33" s="28"/>
      <c r="SXS33" s="28"/>
      <c r="SXT33" s="28"/>
      <c r="SXU33" s="28"/>
      <c r="SXV33" s="28"/>
      <c r="SXW33" s="28"/>
      <c r="SXX33" s="28"/>
      <c r="SXY33" s="28"/>
      <c r="SXZ33" s="28"/>
      <c r="SYA33" s="28"/>
      <c r="SYB33" s="28"/>
      <c r="SYC33" s="28"/>
      <c r="SYD33" s="28"/>
      <c r="SYE33" s="28"/>
      <c r="SYF33" s="28"/>
      <c r="SYG33" s="28"/>
      <c r="SYH33" s="28"/>
      <c r="SYI33" s="28"/>
      <c r="SYJ33" s="28"/>
      <c r="SYK33" s="28"/>
      <c r="SYL33" s="28"/>
      <c r="SYM33" s="28"/>
      <c r="SYN33" s="28"/>
      <c r="SYO33" s="28"/>
      <c r="SYP33" s="28"/>
      <c r="SYQ33" s="28"/>
      <c r="SYR33" s="28"/>
      <c r="SYS33" s="28"/>
      <c r="SYT33" s="28"/>
      <c r="SYU33" s="28"/>
      <c r="SYV33" s="28"/>
      <c r="SYW33" s="28"/>
      <c r="SYX33" s="28"/>
      <c r="SYY33" s="28"/>
      <c r="SYZ33" s="28"/>
      <c r="SZA33" s="28"/>
      <c r="SZB33" s="28"/>
      <c r="SZC33" s="28"/>
      <c r="SZD33" s="28"/>
      <c r="SZE33" s="28"/>
      <c r="SZF33" s="28"/>
      <c r="SZG33" s="28"/>
      <c r="SZH33" s="28"/>
      <c r="SZI33" s="28"/>
      <c r="SZJ33" s="28"/>
      <c r="SZK33" s="28"/>
      <c r="SZL33" s="28"/>
      <c r="SZM33" s="28"/>
      <c r="SZN33" s="28"/>
      <c r="SZO33" s="28"/>
      <c r="SZP33" s="28"/>
      <c r="SZQ33" s="28"/>
      <c r="SZR33" s="28"/>
      <c r="SZS33" s="28"/>
      <c r="SZT33" s="28"/>
      <c r="SZU33" s="28"/>
      <c r="SZV33" s="28"/>
      <c r="SZW33" s="28"/>
      <c r="SZX33" s="28"/>
      <c r="SZY33" s="28"/>
      <c r="SZZ33" s="28"/>
      <c r="TAA33" s="28"/>
      <c r="TAB33" s="28"/>
      <c r="TAC33" s="28"/>
      <c r="TAD33" s="28"/>
      <c r="TAE33" s="28"/>
      <c r="TAF33" s="28"/>
      <c r="TAG33" s="28"/>
      <c r="TAH33" s="28"/>
      <c r="TAI33" s="28"/>
      <c r="TAJ33" s="28"/>
      <c r="TAK33" s="28"/>
      <c r="TAL33" s="28"/>
      <c r="TAM33" s="28"/>
      <c r="TAN33" s="28"/>
      <c r="TAO33" s="28"/>
      <c r="TAP33" s="28"/>
      <c r="TAQ33" s="28"/>
      <c r="TAR33" s="28"/>
      <c r="TAS33" s="28"/>
      <c r="TAT33" s="28"/>
      <c r="TAU33" s="28"/>
      <c r="TAV33" s="28"/>
      <c r="TAW33" s="28"/>
      <c r="TAX33" s="28"/>
      <c r="TAY33" s="28"/>
      <c r="TAZ33" s="28"/>
      <c r="TBA33" s="28"/>
      <c r="TBB33" s="28"/>
      <c r="TBC33" s="28"/>
      <c r="TBD33" s="28"/>
      <c r="TBE33" s="28"/>
      <c r="TBF33" s="28"/>
      <c r="TBG33" s="28"/>
      <c r="TBH33" s="28"/>
      <c r="TBI33" s="28"/>
      <c r="TBJ33" s="28"/>
      <c r="TBK33" s="28"/>
      <c r="TBL33" s="28"/>
      <c r="TBM33" s="28"/>
      <c r="TBN33" s="28"/>
      <c r="TBO33" s="28"/>
      <c r="TBP33" s="28"/>
      <c r="TBQ33" s="28"/>
      <c r="TBR33" s="28"/>
      <c r="TBS33" s="28"/>
      <c r="TBT33" s="28"/>
      <c r="TBU33" s="28"/>
      <c r="TBV33" s="28"/>
      <c r="TBW33" s="28"/>
      <c r="TBX33" s="28"/>
      <c r="TBY33" s="28"/>
      <c r="TBZ33" s="28"/>
      <c r="TCA33" s="28"/>
      <c r="TCB33" s="28"/>
      <c r="TCC33" s="28"/>
      <c r="TCD33" s="28"/>
      <c r="TCE33" s="28"/>
      <c r="TCF33" s="28"/>
      <c r="TCG33" s="28"/>
      <c r="TCH33" s="28"/>
      <c r="TCI33" s="28"/>
      <c r="TCJ33" s="28"/>
      <c r="TCK33" s="28"/>
      <c r="TCL33" s="28"/>
      <c r="TCM33" s="28"/>
      <c r="TCN33" s="28"/>
      <c r="TCO33" s="28"/>
      <c r="TCP33" s="28"/>
      <c r="TCQ33" s="28"/>
      <c r="TCR33" s="28"/>
      <c r="TCS33" s="28"/>
      <c r="TCT33" s="28"/>
      <c r="TCU33" s="28"/>
      <c r="TCV33" s="28"/>
      <c r="TCW33" s="28"/>
      <c r="TCX33" s="28"/>
      <c r="TCY33" s="28"/>
      <c r="TCZ33" s="28"/>
      <c r="TDA33" s="28"/>
      <c r="TDB33" s="28"/>
      <c r="TDC33" s="28"/>
      <c r="TDD33" s="28"/>
      <c r="TDE33" s="28"/>
      <c r="TDF33" s="28"/>
      <c r="TDG33" s="28"/>
      <c r="TDH33" s="28"/>
      <c r="TDI33" s="28"/>
      <c r="TDJ33" s="28"/>
      <c r="TDK33" s="28"/>
      <c r="TDL33" s="28"/>
      <c r="TDM33" s="28"/>
      <c r="TDN33" s="28"/>
      <c r="TDO33" s="28"/>
      <c r="TDP33" s="28"/>
      <c r="TDQ33" s="28"/>
      <c r="TDR33" s="28"/>
      <c r="TDS33" s="28"/>
      <c r="TDT33" s="28"/>
      <c r="TDU33" s="28"/>
      <c r="TDV33" s="28"/>
      <c r="TDW33" s="28"/>
      <c r="TDX33" s="28"/>
      <c r="TDY33" s="28"/>
      <c r="TDZ33" s="28"/>
      <c r="TEA33" s="28"/>
      <c r="TEB33" s="28"/>
      <c r="TEC33" s="28"/>
      <c r="TED33" s="28"/>
      <c r="TEE33" s="28"/>
      <c r="TEF33" s="28"/>
      <c r="TEG33" s="28"/>
      <c r="TEH33" s="28"/>
      <c r="TEI33" s="28"/>
      <c r="TEJ33" s="28"/>
      <c r="TEK33" s="28"/>
      <c r="TEL33" s="28"/>
      <c r="TEM33" s="28"/>
      <c r="TEN33" s="28"/>
      <c r="TEO33" s="28"/>
      <c r="TEP33" s="28"/>
      <c r="TEQ33" s="28"/>
      <c r="TER33" s="28"/>
      <c r="TES33" s="28"/>
      <c r="TET33" s="28"/>
      <c r="TEU33" s="28"/>
      <c r="TEV33" s="28"/>
      <c r="TEW33" s="28"/>
      <c r="TEX33" s="28"/>
      <c r="TEY33" s="28"/>
      <c r="TEZ33" s="28"/>
      <c r="TFA33" s="28"/>
      <c r="TFB33" s="28"/>
      <c r="TFC33" s="28"/>
      <c r="TFD33" s="28"/>
      <c r="TFE33" s="28"/>
      <c r="TFF33" s="28"/>
      <c r="TFG33" s="28"/>
      <c r="TFH33" s="28"/>
      <c r="TFI33" s="28"/>
      <c r="TFJ33" s="28"/>
      <c r="TFK33" s="28"/>
      <c r="TFL33" s="28"/>
      <c r="TFM33" s="28"/>
      <c r="TFN33" s="28"/>
      <c r="TFO33" s="28"/>
      <c r="TFP33" s="28"/>
      <c r="TFQ33" s="28"/>
      <c r="TFR33" s="28"/>
      <c r="TFS33" s="28"/>
      <c r="TFT33" s="28"/>
      <c r="TFU33" s="28"/>
      <c r="TFV33" s="28"/>
      <c r="TFW33" s="28"/>
      <c r="TFX33" s="28"/>
      <c r="TFY33" s="28"/>
      <c r="TFZ33" s="28"/>
      <c r="TGA33" s="28"/>
      <c r="TGB33" s="28"/>
      <c r="TGC33" s="28"/>
      <c r="TGD33" s="28"/>
      <c r="TGE33" s="28"/>
      <c r="TGF33" s="28"/>
      <c r="TGG33" s="28"/>
      <c r="TGH33" s="28"/>
      <c r="TGI33" s="28"/>
      <c r="TGJ33" s="28"/>
      <c r="TGK33" s="28"/>
      <c r="TGL33" s="28"/>
      <c r="TGM33" s="28"/>
      <c r="TGN33" s="28"/>
      <c r="TGO33" s="28"/>
      <c r="TGP33" s="28"/>
      <c r="TGQ33" s="28"/>
      <c r="TGR33" s="28"/>
      <c r="TGS33" s="28"/>
      <c r="TGT33" s="28"/>
      <c r="TGU33" s="28"/>
      <c r="TGV33" s="28"/>
      <c r="TGW33" s="28"/>
      <c r="TGX33" s="28"/>
      <c r="TGY33" s="28"/>
      <c r="TGZ33" s="28"/>
      <c r="THA33" s="28"/>
      <c r="THB33" s="28"/>
      <c r="THC33" s="28"/>
      <c r="THD33" s="28"/>
      <c r="THE33" s="28"/>
      <c r="THF33" s="28"/>
      <c r="THG33" s="28"/>
      <c r="THH33" s="28"/>
      <c r="THI33" s="28"/>
      <c r="THJ33" s="28"/>
      <c r="THK33" s="28"/>
      <c r="THL33" s="28"/>
      <c r="THM33" s="28"/>
      <c r="THN33" s="28"/>
      <c r="THO33" s="28"/>
      <c r="THP33" s="28"/>
      <c r="THQ33" s="28"/>
      <c r="THR33" s="28"/>
      <c r="THS33" s="28"/>
      <c r="THT33" s="28"/>
      <c r="THU33" s="28"/>
      <c r="THV33" s="28"/>
      <c r="THW33" s="28"/>
      <c r="THX33" s="28"/>
      <c r="THY33" s="28"/>
      <c r="THZ33" s="28"/>
      <c r="TIA33" s="28"/>
      <c r="TIB33" s="28"/>
      <c r="TIC33" s="28"/>
      <c r="TID33" s="28"/>
      <c r="TIE33" s="28"/>
      <c r="TIF33" s="28"/>
      <c r="TIG33" s="28"/>
      <c r="TIH33" s="28"/>
      <c r="TII33" s="28"/>
      <c r="TIJ33" s="28"/>
      <c r="TIK33" s="28"/>
      <c r="TIL33" s="28"/>
      <c r="TIM33" s="28"/>
      <c r="TIN33" s="28"/>
      <c r="TIO33" s="28"/>
      <c r="TIP33" s="28"/>
      <c r="TIQ33" s="28"/>
      <c r="TIR33" s="28"/>
      <c r="TIS33" s="28"/>
      <c r="TIT33" s="28"/>
      <c r="TIU33" s="28"/>
      <c r="TIV33" s="28"/>
      <c r="TIW33" s="28"/>
      <c r="TIX33" s="28"/>
      <c r="TIY33" s="28"/>
      <c r="TIZ33" s="28"/>
      <c r="TJA33" s="28"/>
      <c r="TJB33" s="28"/>
      <c r="TJC33" s="28"/>
      <c r="TJD33" s="28"/>
      <c r="TJE33" s="28"/>
      <c r="TJF33" s="28"/>
      <c r="TJG33" s="28"/>
      <c r="TJH33" s="28"/>
      <c r="TJI33" s="28"/>
      <c r="TJJ33" s="28"/>
      <c r="TJK33" s="28"/>
      <c r="TJL33" s="28"/>
      <c r="TJM33" s="28"/>
      <c r="TJN33" s="28"/>
      <c r="TJO33" s="28"/>
      <c r="TJP33" s="28"/>
      <c r="TJQ33" s="28"/>
      <c r="TJR33" s="28"/>
      <c r="TJS33" s="28"/>
      <c r="TJT33" s="28"/>
      <c r="TJU33" s="28"/>
      <c r="TJV33" s="28"/>
      <c r="TJW33" s="28"/>
      <c r="TJX33" s="28"/>
      <c r="TJY33" s="28"/>
      <c r="TJZ33" s="28"/>
      <c r="TKA33" s="28"/>
      <c r="TKB33" s="28"/>
      <c r="TKC33" s="28"/>
      <c r="TKD33" s="28"/>
      <c r="TKE33" s="28"/>
      <c r="TKF33" s="28"/>
      <c r="TKG33" s="28"/>
      <c r="TKH33" s="28"/>
      <c r="TKI33" s="28"/>
      <c r="TKJ33" s="28"/>
      <c r="TKK33" s="28"/>
      <c r="TKL33" s="28"/>
      <c r="TKM33" s="28"/>
      <c r="TKN33" s="28"/>
      <c r="TKO33" s="28"/>
      <c r="TKP33" s="28"/>
      <c r="TKQ33" s="28"/>
      <c r="TKR33" s="28"/>
      <c r="TKS33" s="28"/>
      <c r="TKT33" s="28"/>
      <c r="TKU33" s="28"/>
      <c r="TKV33" s="28"/>
      <c r="TKW33" s="28"/>
      <c r="TKX33" s="28"/>
      <c r="TKY33" s="28"/>
      <c r="TKZ33" s="28"/>
      <c r="TLA33" s="28"/>
      <c r="TLB33" s="28"/>
      <c r="TLC33" s="28"/>
      <c r="TLD33" s="28"/>
      <c r="TLE33" s="28"/>
      <c r="TLF33" s="28"/>
      <c r="TLG33" s="28"/>
      <c r="TLH33" s="28"/>
      <c r="TLI33" s="28"/>
      <c r="TLJ33" s="28"/>
      <c r="TLK33" s="28"/>
      <c r="TLL33" s="28"/>
      <c r="TLM33" s="28"/>
      <c r="TLN33" s="28"/>
      <c r="TLO33" s="28"/>
      <c r="TLP33" s="28"/>
      <c r="TLQ33" s="28"/>
      <c r="TLR33" s="28"/>
      <c r="TLS33" s="28"/>
      <c r="TLT33" s="28"/>
      <c r="TLU33" s="28"/>
      <c r="TLV33" s="28"/>
      <c r="TLW33" s="28"/>
      <c r="TLX33" s="28"/>
      <c r="TLY33" s="28"/>
      <c r="TLZ33" s="28"/>
      <c r="TMA33" s="28"/>
      <c r="TMB33" s="28"/>
      <c r="TMC33" s="28"/>
      <c r="TMD33" s="28"/>
      <c r="TME33" s="28"/>
      <c r="TMF33" s="28"/>
      <c r="TMG33" s="28"/>
      <c r="TMH33" s="28"/>
      <c r="TMI33" s="28"/>
      <c r="TMJ33" s="28"/>
      <c r="TMK33" s="28"/>
      <c r="TML33" s="28"/>
      <c r="TMM33" s="28"/>
      <c r="TMN33" s="28"/>
      <c r="TMO33" s="28"/>
      <c r="TMP33" s="28"/>
      <c r="TMQ33" s="28"/>
      <c r="TMR33" s="28"/>
      <c r="TMS33" s="28"/>
      <c r="TMT33" s="28"/>
      <c r="TMU33" s="28"/>
      <c r="TMV33" s="28"/>
      <c r="TMW33" s="28"/>
      <c r="TMX33" s="28"/>
      <c r="TMY33" s="28"/>
      <c r="TMZ33" s="28"/>
      <c r="TNA33" s="28"/>
      <c r="TNB33" s="28"/>
      <c r="TNC33" s="28"/>
      <c r="TND33" s="28"/>
      <c r="TNE33" s="28"/>
      <c r="TNF33" s="28"/>
      <c r="TNG33" s="28"/>
      <c r="TNH33" s="28"/>
      <c r="TNI33" s="28"/>
      <c r="TNJ33" s="28"/>
      <c r="TNK33" s="28"/>
      <c r="TNL33" s="28"/>
      <c r="TNM33" s="28"/>
      <c r="TNN33" s="28"/>
      <c r="TNO33" s="28"/>
      <c r="TNP33" s="28"/>
      <c r="TNQ33" s="28"/>
      <c r="TNR33" s="28"/>
      <c r="TNS33" s="28"/>
      <c r="TNT33" s="28"/>
      <c r="TNU33" s="28"/>
      <c r="TNV33" s="28"/>
      <c r="TNW33" s="28"/>
      <c r="TNX33" s="28"/>
      <c r="TNY33" s="28"/>
      <c r="TNZ33" s="28"/>
      <c r="TOA33" s="28"/>
      <c r="TOB33" s="28"/>
      <c r="TOC33" s="28"/>
      <c r="TOD33" s="28"/>
      <c r="TOE33" s="28"/>
      <c r="TOF33" s="28"/>
      <c r="TOG33" s="28"/>
      <c r="TOH33" s="28"/>
      <c r="TOI33" s="28"/>
      <c r="TOJ33" s="28"/>
      <c r="TOK33" s="28"/>
      <c r="TOL33" s="28"/>
      <c r="TOM33" s="28"/>
      <c r="TON33" s="28"/>
      <c r="TOO33" s="28"/>
      <c r="TOP33" s="28"/>
      <c r="TOQ33" s="28"/>
      <c r="TOR33" s="28"/>
      <c r="TOS33" s="28"/>
      <c r="TOT33" s="28"/>
      <c r="TOU33" s="28"/>
      <c r="TOV33" s="28"/>
      <c r="TOW33" s="28"/>
      <c r="TOX33" s="28"/>
      <c r="TOY33" s="28"/>
      <c r="TOZ33" s="28"/>
      <c r="TPA33" s="28"/>
      <c r="TPB33" s="28"/>
      <c r="TPC33" s="28"/>
      <c r="TPD33" s="28"/>
      <c r="TPE33" s="28"/>
      <c r="TPF33" s="28"/>
      <c r="TPG33" s="28"/>
      <c r="TPH33" s="28"/>
      <c r="TPI33" s="28"/>
      <c r="TPJ33" s="28"/>
      <c r="TPK33" s="28"/>
      <c r="TPL33" s="28"/>
      <c r="TPM33" s="28"/>
      <c r="TPN33" s="28"/>
      <c r="TPO33" s="28"/>
      <c r="TPP33" s="28"/>
      <c r="TPQ33" s="28"/>
      <c r="TPR33" s="28"/>
      <c r="TPS33" s="28"/>
      <c r="TPT33" s="28"/>
      <c r="TPU33" s="28"/>
      <c r="TPV33" s="28"/>
      <c r="TPW33" s="28"/>
      <c r="TPX33" s="28"/>
      <c r="TPY33" s="28"/>
      <c r="TPZ33" s="28"/>
      <c r="TQA33" s="28"/>
      <c r="TQB33" s="28"/>
      <c r="TQC33" s="28"/>
      <c r="TQD33" s="28"/>
      <c r="TQE33" s="28"/>
      <c r="TQF33" s="28"/>
      <c r="TQG33" s="28"/>
      <c r="TQH33" s="28"/>
      <c r="TQI33" s="28"/>
      <c r="TQJ33" s="28"/>
      <c r="TQK33" s="28"/>
      <c r="TQL33" s="28"/>
      <c r="TQM33" s="28"/>
      <c r="TQN33" s="28"/>
      <c r="TQO33" s="28"/>
      <c r="TQP33" s="28"/>
      <c r="TQQ33" s="28"/>
      <c r="TQR33" s="28"/>
      <c r="TQS33" s="28"/>
      <c r="TQT33" s="28"/>
      <c r="TQU33" s="28"/>
      <c r="TQV33" s="28"/>
      <c r="TQW33" s="28"/>
      <c r="TQX33" s="28"/>
      <c r="TQY33" s="28"/>
      <c r="TQZ33" s="28"/>
      <c r="TRA33" s="28"/>
      <c r="TRB33" s="28"/>
      <c r="TRC33" s="28"/>
      <c r="TRD33" s="28"/>
      <c r="TRE33" s="28"/>
      <c r="TRF33" s="28"/>
      <c r="TRG33" s="28"/>
      <c r="TRH33" s="28"/>
      <c r="TRI33" s="28"/>
      <c r="TRJ33" s="28"/>
      <c r="TRK33" s="28"/>
      <c r="TRL33" s="28"/>
      <c r="TRM33" s="28"/>
      <c r="TRN33" s="28"/>
      <c r="TRO33" s="28"/>
      <c r="TRP33" s="28"/>
      <c r="TRQ33" s="28"/>
      <c r="TRR33" s="28"/>
      <c r="TRS33" s="28"/>
      <c r="TRT33" s="28"/>
      <c r="TRU33" s="28"/>
      <c r="TRV33" s="28"/>
      <c r="TRW33" s="28"/>
      <c r="TRX33" s="28"/>
      <c r="TRY33" s="28"/>
      <c r="TRZ33" s="28"/>
      <c r="TSA33" s="28"/>
      <c r="TSB33" s="28"/>
      <c r="TSC33" s="28"/>
      <c r="TSD33" s="28"/>
      <c r="TSE33" s="28"/>
      <c r="TSF33" s="28"/>
      <c r="TSG33" s="28"/>
      <c r="TSH33" s="28"/>
      <c r="TSI33" s="28"/>
      <c r="TSJ33" s="28"/>
      <c r="TSK33" s="28"/>
      <c r="TSL33" s="28"/>
      <c r="TSM33" s="28"/>
      <c r="TSN33" s="28"/>
      <c r="TSO33" s="28"/>
      <c r="TSP33" s="28"/>
      <c r="TSQ33" s="28"/>
      <c r="TSR33" s="28"/>
      <c r="TSS33" s="28"/>
      <c r="TST33" s="28"/>
      <c r="TSU33" s="28"/>
      <c r="TSV33" s="28"/>
      <c r="TSW33" s="28"/>
      <c r="TSX33" s="28"/>
      <c r="TSY33" s="28"/>
      <c r="TSZ33" s="28"/>
      <c r="TTA33" s="28"/>
      <c r="TTB33" s="28"/>
      <c r="TTC33" s="28"/>
      <c r="TTD33" s="28"/>
      <c r="TTE33" s="28"/>
      <c r="TTF33" s="28"/>
      <c r="TTG33" s="28"/>
      <c r="TTH33" s="28"/>
      <c r="TTI33" s="28"/>
      <c r="TTJ33" s="28"/>
      <c r="TTK33" s="28"/>
      <c r="TTL33" s="28"/>
      <c r="TTM33" s="28"/>
      <c r="TTN33" s="28"/>
      <c r="TTO33" s="28"/>
      <c r="TTP33" s="28"/>
      <c r="TTQ33" s="28"/>
      <c r="TTR33" s="28"/>
      <c r="TTS33" s="28"/>
      <c r="TTT33" s="28"/>
      <c r="TTU33" s="28"/>
      <c r="TTV33" s="28"/>
      <c r="TTW33" s="28"/>
      <c r="TTX33" s="28"/>
      <c r="TTY33" s="28"/>
      <c r="TTZ33" s="28"/>
      <c r="TUA33" s="28"/>
      <c r="TUB33" s="28"/>
      <c r="TUC33" s="28"/>
      <c r="TUD33" s="28"/>
      <c r="TUE33" s="28"/>
      <c r="TUF33" s="28"/>
      <c r="TUG33" s="28"/>
      <c r="TUH33" s="28"/>
      <c r="TUI33" s="28"/>
      <c r="TUJ33" s="28"/>
      <c r="TUK33" s="28"/>
      <c r="TUL33" s="28"/>
      <c r="TUM33" s="28"/>
      <c r="TUN33" s="28"/>
      <c r="TUO33" s="28"/>
      <c r="TUP33" s="28"/>
      <c r="TUQ33" s="28"/>
      <c r="TUR33" s="28"/>
      <c r="TUS33" s="28"/>
      <c r="TUT33" s="28"/>
      <c r="TUU33" s="28"/>
      <c r="TUV33" s="28"/>
      <c r="TUW33" s="28"/>
      <c r="TUX33" s="28"/>
      <c r="TUY33" s="28"/>
      <c r="TUZ33" s="28"/>
      <c r="TVA33" s="28"/>
      <c r="TVB33" s="28"/>
      <c r="TVC33" s="28"/>
      <c r="TVD33" s="28"/>
      <c r="TVE33" s="28"/>
      <c r="TVF33" s="28"/>
      <c r="TVG33" s="28"/>
      <c r="TVH33" s="28"/>
      <c r="TVI33" s="28"/>
      <c r="TVJ33" s="28"/>
      <c r="TVK33" s="28"/>
      <c r="TVL33" s="28"/>
      <c r="TVM33" s="28"/>
      <c r="TVN33" s="28"/>
      <c r="TVO33" s="28"/>
      <c r="TVP33" s="28"/>
      <c r="TVQ33" s="28"/>
      <c r="TVR33" s="28"/>
      <c r="TVS33" s="28"/>
      <c r="TVT33" s="28"/>
      <c r="TVU33" s="28"/>
      <c r="TVV33" s="28"/>
      <c r="TVW33" s="28"/>
      <c r="TVX33" s="28"/>
      <c r="TVY33" s="28"/>
      <c r="TVZ33" s="28"/>
      <c r="TWA33" s="28"/>
      <c r="TWB33" s="28"/>
      <c r="TWC33" s="28"/>
      <c r="TWD33" s="28"/>
      <c r="TWE33" s="28"/>
      <c r="TWF33" s="28"/>
      <c r="TWG33" s="28"/>
      <c r="TWH33" s="28"/>
      <c r="TWI33" s="28"/>
      <c r="TWJ33" s="28"/>
      <c r="TWK33" s="28"/>
      <c r="TWL33" s="28"/>
      <c r="TWM33" s="28"/>
      <c r="TWN33" s="28"/>
      <c r="TWO33" s="28"/>
      <c r="TWP33" s="28"/>
      <c r="TWQ33" s="28"/>
      <c r="TWR33" s="28"/>
      <c r="TWS33" s="28"/>
      <c r="TWT33" s="28"/>
      <c r="TWU33" s="28"/>
      <c r="TWV33" s="28"/>
      <c r="TWW33" s="28"/>
      <c r="TWX33" s="28"/>
      <c r="TWY33" s="28"/>
      <c r="TWZ33" s="28"/>
      <c r="TXA33" s="28"/>
      <c r="TXB33" s="28"/>
      <c r="TXC33" s="28"/>
      <c r="TXD33" s="28"/>
      <c r="TXE33" s="28"/>
      <c r="TXF33" s="28"/>
      <c r="TXG33" s="28"/>
      <c r="TXH33" s="28"/>
      <c r="TXI33" s="28"/>
      <c r="TXJ33" s="28"/>
      <c r="TXK33" s="28"/>
      <c r="TXL33" s="28"/>
      <c r="TXM33" s="28"/>
      <c r="TXN33" s="28"/>
      <c r="TXO33" s="28"/>
      <c r="TXP33" s="28"/>
      <c r="TXQ33" s="28"/>
      <c r="TXR33" s="28"/>
      <c r="TXS33" s="28"/>
      <c r="TXT33" s="28"/>
      <c r="TXU33" s="28"/>
      <c r="TXV33" s="28"/>
      <c r="TXW33" s="28"/>
      <c r="TXX33" s="28"/>
      <c r="TXY33" s="28"/>
      <c r="TXZ33" s="28"/>
      <c r="TYA33" s="28"/>
      <c r="TYB33" s="28"/>
      <c r="TYC33" s="28"/>
      <c r="TYD33" s="28"/>
      <c r="TYE33" s="28"/>
      <c r="TYF33" s="28"/>
      <c r="TYG33" s="28"/>
      <c r="TYH33" s="28"/>
      <c r="TYI33" s="28"/>
      <c r="TYJ33" s="28"/>
      <c r="TYK33" s="28"/>
      <c r="TYL33" s="28"/>
      <c r="TYM33" s="28"/>
      <c r="TYN33" s="28"/>
      <c r="TYO33" s="28"/>
      <c r="TYP33" s="28"/>
      <c r="TYQ33" s="28"/>
      <c r="TYR33" s="28"/>
      <c r="TYS33" s="28"/>
      <c r="TYT33" s="28"/>
      <c r="TYU33" s="28"/>
      <c r="TYV33" s="28"/>
      <c r="TYW33" s="28"/>
      <c r="TYX33" s="28"/>
      <c r="TYY33" s="28"/>
      <c r="TYZ33" s="28"/>
      <c r="TZA33" s="28"/>
      <c r="TZB33" s="28"/>
      <c r="TZC33" s="28"/>
      <c r="TZD33" s="28"/>
      <c r="TZE33" s="28"/>
      <c r="TZF33" s="28"/>
      <c r="TZG33" s="28"/>
      <c r="TZH33" s="28"/>
      <c r="TZI33" s="28"/>
      <c r="TZJ33" s="28"/>
      <c r="TZK33" s="28"/>
      <c r="TZL33" s="28"/>
      <c r="TZM33" s="28"/>
      <c r="TZN33" s="28"/>
      <c r="TZO33" s="28"/>
      <c r="TZP33" s="28"/>
      <c r="TZQ33" s="28"/>
      <c r="TZR33" s="28"/>
      <c r="TZS33" s="28"/>
      <c r="TZT33" s="28"/>
      <c r="TZU33" s="28"/>
      <c r="TZV33" s="28"/>
      <c r="TZW33" s="28"/>
      <c r="TZX33" s="28"/>
      <c r="TZY33" s="28"/>
      <c r="TZZ33" s="28"/>
      <c r="UAA33" s="28"/>
      <c r="UAB33" s="28"/>
      <c r="UAC33" s="28"/>
      <c r="UAD33" s="28"/>
      <c r="UAE33" s="28"/>
      <c r="UAF33" s="28"/>
      <c r="UAG33" s="28"/>
      <c r="UAH33" s="28"/>
      <c r="UAI33" s="28"/>
      <c r="UAJ33" s="28"/>
      <c r="UAK33" s="28"/>
      <c r="UAL33" s="28"/>
      <c r="UAM33" s="28"/>
      <c r="UAN33" s="28"/>
      <c r="UAO33" s="28"/>
      <c r="UAP33" s="28"/>
      <c r="UAQ33" s="28"/>
      <c r="UAR33" s="28"/>
      <c r="UAS33" s="28"/>
      <c r="UAT33" s="28"/>
      <c r="UAU33" s="28"/>
      <c r="UAV33" s="28"/>
      <c r="UAW33" s="28"/>
      <c r="UAX33" s="28"/>
      <c r="UAY33" s="28"/>
      <c r="UAZ33" s="28"/>
      <c r="UBA33" s="28"/>
      <c r="UBB33" s="28"/>
      <c r="UBC33" s="28"/>
      <c r="UBD33" s="28"/>
      <c r="UBE33" s="28"/>
      <c r="UBF33" s="28"/>
      <c r="UBG33" s="28"/>
      <c r="UBH33" s="28"/>
      <c r="UBI33" s="28"/>
      <c r="UBJ33" s="28"/>
      <c r="UBK33" s="28"/>
      <c r="UBL33" s="28"/>
      <c r="UBM33" s="28"/>
      <c r="UBN33" s="28"/>
      <c r="UBO33" s="28"/>
      <c r="UBP33" s="28"/>
      <c r="UBQ33" s="28"/>
      <c r="UBR33" s="28"/>
      <c r="UBS33" s="28"/>
      <c r="UBT33" s="28"/>
      <c r="UBU33" s="28"/>
      <c r="UBV33" s="28"/>
      <c r="UBW33" s="28"/>
      <c r="UBX33" s="28"/>
      <c r="UBY33" s="28"/>
      <c r="UBZ33" s="28"/>
      <c r="UCA33" s="28"/>
      <c r="UCB33" s="28"/>
      <c r="UCC33" s="28"/>
      <c r="UCD33" s="28"/>
      <c r="UCE33" s="28"/>
      <c r="UCF33" s="28"/>
      <c r="UCG33" s="28"/>
      <c r="UCH33" s="28"/>
      <c r="UCI33" s="28"/>
      <c r="UCJ33" s="28"/>
      <c r="UCK33" s="28"/>
      <c r="UCL33" s="28"/>
      <c r="UCM33" s="28"/>
      <c r="UCN33" s="28"/>
      <c r="UCO33" s="28"/>
      <c r="UCP33" s="28"/>
      <c r="UCQ33" s="28"/>
      <c r="UCR33" s="28"/>
      <c r="UCS33" s="28"/>
      <c r="UCT33" s="28"/>
      <c r="UCU33" s="28"/>
      <c r="UCV33" s="28"/>
      <c r="UCW33" s="28"/>
      <c r="UCX33" s="28"/>
      <c r="UCY33" s="28"/>
      <c r="UCZ33" s="28"/>
      <c r="UDA33" s="28"/>
      <c r="UDB33" s="28"/>
      <c r="UDC33" s="28"/>
      <c r="UDD33" s="28"/>
      <c r="UDE33" s="28"/>
      <c r="UDF33" s="28"/>
      <c r="UDG33" s="28"/>
      <c r="UDH33" s="28"/>
      <c r="UDI33" s="28"/>
      <c r="UDJ33" s="28"/>
      <c r="UDK33" s="28"/>
      <c r="UDL33" s="28"/>
      <c r="UDM33" s="28"/>
      <c r="UDN33" s="28"/>
      <c r="UDO33" s="28"/>
      <c r="UDP33" s="28"/>
      <c r="UDQ33" s="28"/>
      <c r="UDR33" s="28"/>
      <c r="UDS33" s="28"/>
      <c r="UDT33" s="28"/>
      <c r="UDU33" s="28"/>
      <c r="UDV33" s="28"/>
      <c r="UDW33" s="28"/>
      <c r="UDX33" s="28"/>
      <c r="UDY33" s="28"/>
      <c r="UDZ33" s="28"/>
      <c r="UEA33" s="28"/>
      <c r="UEB33" s="28"/>
      <c r="UEC33" s="28"/>
      <c r="UED33" s="28"/>
      <c r="UEE33" s="28"/>
      <c r="UEF33" s="28"/>
      <c r="UEG33" s="28"/>
      <c r="UEH33" s="28"/>
      <c r="UEI33" s="28"/>
      <c r="UEJ33" s="28"/>
      <c r="UEK33" s="28"/>
      <c r="UEL33" s="28"/>
      <c r="UEM33" s="28"/>
      <c r="UEN33" s="28"/>
      <c r="UEO33" s="28"/>
      <c r="UEP33" s="28"/>
      <c r="UEQ33" s="28"/>
      <c r="UER33" s="28"/>
      <c r="UES33" s="28"/>
      <c r="UET33" s="28"/>
      <c r="UEU33" s="28"/>
      <c r="UEV33" s="28"/>
      <c r="UEW33" s="28"/>
      <c r="UEX33" s="28"/>
      <c r="UEY33" s="28"/>
      <c r="UEZ33" s="28"/>
      <c r="UFA33" s="28"/>
      <c r="UFB33" s="28"/>
      <c r="UFC33" s="28"/>
      <c r="UFD33" s="28"/>
      <c r="UFE33" s="28"/>
      <c r="UFF33" s="28"/>
      <c r="UFG33" s="28"/>
      <c r="UFH33" s="28"/>
      <c r="UFI33" s="28"/>
      <c r="UFJ33" s="28"/>
      <c r="UFK33" s="28"/>
      <c r="UFL33" s="28"/>
      <c r="UFM33" s="28"/>
      <c r="UFN33" s="28"/>
      <c r="UFO33" s="28"/>
      <c r="UFP33" s="28"/>
      <c r="UFQ33" s="28"/>
      <c r="UFR33" s="28"/>
      <c r="UFS33" s="28"/>
      <c r="UFT33" s="28"/>
      <c r="UFU33" s="28"/>
      <c r="UFV33" s="28"/>
      <c r="UFW33" s="28"/>
      <c r="UFX33" s="28"/>
      <c r="UFY33" s="28"/>
      <c r="UFZ33" s="28"/>
      <c r="UGA33" s="28"/>
      <c r="UGB33" s="28"/>
      <c r="UGC33" s="28"/>
      <c r="UGD33" s="28"/>
      <c r="UGE33" s="28"/>
      <c r="UGF33" s="28"/>
      <c r="UGG33" s="28"/>
      <c r="UGH33" s="28"/>
      <c r="UGI33" s="28"/>
      <c r="UGJ33" s="28"/>
      <c r="UGK33" s="28"/>
      <c r="UGL33" s="28"/>
      <c r="UGM33" s="28"/>
      <c r="UGN33" s="28"/>
      <c r="UGO33" s="28"/>
      <c r="UGP33" s="28"/>
      <c r="UGQ33" s="28"/>
      <c r="UGR33" s="28"/>
      <c r="UGS33" s="28"/>
      <c r="UGT33" s="28"/>
      <c r="UGU33" s="28"/>
      <c r="UGV33" s="28"/>
      <c r="UGW33" s="28"/>
      <c r="UGX33" s="28"/>
      <c r="UGY33" s="28"/>
      <c r="UGZ33" s="28"/>
      <c r="UHA33" s="28"/>
      <c r="UHB33" s="28"/>
      <c r="UHC33" s="28"/>
      <c r="UHD33" s="28"/>
      <c r="UHE33" s="28"/>
      <c r="UHF33" s="28"/>
      <c r="UHG33" s="28"/>
      <c r="UHH33" s="28"/>
      <c r="UHI33" s="28"/>
      <c r="UHJ33" s="28"/>
      <c r="UHK33" s="28"/>
      <c r="UHL33" s="28"/>
      <c r="UHM33" s="28"/>
      <c r="UHN33" s="28"/>
      <c r="UHO33" s="28"/>
      <c r="UHP33" s="28"/>
      <c r="UHQ33" s="28"/>
      <c r="UHR33" s="28"/>
      <c r="UHS33" s="28"/>
      <c r="UHT33" s="28"/>
      <c r="UHU33" s="28"/>
      <c r="UHV33" s="28"/>
      <c r="UHW33" s="28"/>
      <c r="UHX33" s="28"/>
      <c r="UHY33" s="28"/>
      <c r="UHZ33" s="28"/>
      <c r="UIA33" s="28"/>
      <c r="UIB33" s="28"/>
      <c r="UIC33" s="28"/>
      <c r="UID33" s="28"/>
      <c r="UIE33" s="28"/>
      <c r="UIF33" s="28"/>
      <c r="UIG33" s="28"/>
      <c r="UIH33" s="28"/>
      <c r="UII33" s="28"/>
      <c r="UIJ33" s="28"/>
      <c r="UIK33" s="28"/>
      <c r="UIL33" s="28"/>
      <c r="UIM33" s="28"/>
      <c r="UIN33" s="28"/>
      <c r="UIO33" s="28"/>
      <c r="UIP33" s="28"/>
      <c r="UIQ33" s="28"/>
      <c r="UIR33" s="28"/>
      <c r="UIS33" s="28"/>
      <c r="UIT33" s="28"/>
      <c r="UIU33" s="28"/>
      <c r="UIV33" s="28"/>
      <c r="UIW33" s="28"/>
      <c r="UIX33" s="28"/>
      <c r="UIY33" s="28"/>
      <c r="UIZ33" s="28"/>
      <c r="UJA33" s="28"/>
      <c r="UJB33" s="28"/>
      <c r="UJC33" s="28"/>
      <c r="UJD33" s="28"/>
      <c r="UJE33" s="28"/>
      <c r="UJF33" s="28"/>
      <c r="UJG33" s="28"/>
      <c r="UJH33" s="28"/>
      <c r="UJI33" s="28"/>
      <c r="UJJ33" s="28"/>
      <c r="UJK33" s="28"/>
      <c r="UJL33" s="28"/>
      <c r="UJM33" s="28"/>
      <c r="UJN33" s="28"/>
      <c r="UJO33" s="28"/>
      <c r="UJP33" s="28"/>
      <c r="UJQ33" s="28"/>
      <c r="UJR33" s="28"/>
      <c r="UJS33" s="28"/>
      <c r="UJT33" s="28"/>
      <c r="UJU33" s="28"/>
      <c r="UJV33" s="28"/>
      <c r="UJW33" s="28"/>
      <c r="UJX33" s="28"/>
      <c r="UJY33" s="28"/>
      <c r="UJZ33" s="28"/>
      <c r="UKA33" s="28"/>
      <c r="UKB33" s="28"/>
      <c r="UKC33" s="28"/>
      <c r="UKD33" s="28"/>
      <c r="UKE33" s="28"/>
      <c r="UKF33" s="28"/>
      <c r="UKG33" s="28"/>
      <c r="UKH33" s="28"/>
      <c r="UKI33" s="28"/>
      <c r="UKJ33" s="28"/>
      <c r="UKK33" s="28"/>
      <c r="UKL33" s="28"/>
      <c r="UKM33" s="28"/>
      <c r="UKN33" s="28"/>
      <c r="UKO33" s="28"/>
      <c r="UKP33" s="28"/>
      <c r="UKQ33" s="28"/>
      <c r="UKR33" s="28"/>
      <c r="UKS33" s="28"/>
      <c r="UKT33" s="28"/>
      <c r="UKU33" s="28"/>
      <c r="UKV33" s="28"/>
      <c r="UKW33" s="28"/>
      <c r="UKX33" s="28"/>
      <c r="UKY33" s="28"/>
      <c r="UKZ33" s="28"/>
      <c r="ULA33" s="28"/>
      <c r="ULB33" s="28"/>
      <c r="ULC33" s="28"/>
      <c r="ULD33" s="28"/>
      <c r="ULE33" s="28"/>
      <c r="ULF33" s="28"/>
      <c r="ULG33" s="28"/>
      <c r="ULH33" s="28"/>
      <c r="ULI33" s="28"/>
      <c r="ULJ33" s="28"/>
      <c r="ULK33" s="28"/>
      <c r="ULL33" s="28"/>
      <c r="ULM33" s="28"/>
      <c r="ULN33" s="28"/>
      <c r="ULO33" s="28"/>
      <c r="ULP33" s="28"/>
      <c r="ULQ33" s="28"/>
      <c r="ULR33" s="28"/>
      <c r="ULS33" s="28"/>
      <c r="ULT33" s="28"/>
      <c r="ULU33" s="28"/>
      <c r="ULV33" s="28"/>
      <c r="ULW33" s="28"/>
      <c r="ULX33" s="28"/>
      <c r="ULY33" s="28"/>
      <c r="ULZ33" s="28"/>
      <c r="UMA33" s="28"/>
      <c r="UMB33" s="28"/>
      <c r="UMC33" s="28"/>
      <c r="UMD33" s="28"/>
      <c r="UME33" s="28"/>
      <c r="UMF33" s="28"/>
      <c r="UMG33" s="28"/>
      <c r="UMH33" s="28"/>
      <c r="UMI33" s="28"/>
      <c r="UMJ33" s="28"/>
      <c r="UMK33" s="28"/>
      <c r="UML33" s="28"/>
      <c r="UMM33" s="28"/>
      <c r="UMN33" s="28"/>
      <c r="UMO33" s="28"/>
      <c r="UMP33" s="28"/>
      <c r="UMQ33" s="28"/>
      <c r="UMR33" s="28"/>
      <c r="UMS33" s="28"/>
      <c r="UMT33" s="28"/>
      <c r="UMU33" s="28"/>
      <c r="UMV33" s="28"/>
      <c r="UMW33" s="28"/>
      <c r="UMX33" s="28"/>
      <c r="UMY33" s="28"/>
      <c r="UMZ33" s="28"/>
      <c r="UNA33" s="28"/>
      <c r="UNB33" s="28"/>
      <c r="UNC33" s="28"/>
      <c r="UND33" s="28"/>
      <c r="UNE33" s="28"/>
      <c r="UNF33" s="28"/>
      <c r="UNG33" s="28"/>
      <c r="UNH33" s="28"/>
      <c r="UNI33" s="28"/>
      <c r="UNJ33" s="28"/>
      <c r="UNK33" s="28"/>
      <c r="UNL33" s="28"/>
      <c r="UNM33" s="28"/>
      <c r="UNN33" s="28"/>
      <c r="UNO33" s="28"/>
      <c r="UNP33" s="28"/>
      <c r="UNQ33" s="28"/>
      <c r="UNR33" s="28"/>
      <c r="UNS33" s="28"/>
      <c r="UNT33" s="28"/>
      <c r="UNU33" s="28"/>
      <c r="UNV33" s="28"/>
      <c r="UNW33" s="28"/>
      <c r="UNX33" s="28"/>
      <c r="UNY33" s="28"/>
      <c r="UNZ33" s="28"/>
      <c r="UOA33" s="28"/>
      <c r="UOB33" s="28"/>
      <c r="UOC33" s="28"/>
      <c r="UOD33" s="28"/>
      <c r="UOE33" s="28"/>
      <c r="UOF33" s="28"/>
      <c r="UOG33" s="28"/>
      <c r="UOH33" s="28"/>
      <c r="UOI33" s="28"/>
      <c r="UOJ33" s="28"/>
      <c r="UOK33" s="28"/>
      <c r="UOL33" s="28"/>
      <c r="UOM33" s="28"/>
      <c r="UON33" s="28"/>
      <c r="UOO33" s="28"/>
      <c r="UOP33" s="28"/>
      <c r="UOQ33" s="28"/>
      <c r="UOR33" s="28"/>
      <c r="UOS33" s="28"/>
      <c r="UOT33" s="28"/>
      <c r="UOU33" s="28"/>
      <c r="UOV33" s="28"/>
      <c r="UOW33" s="28"/>
      <c r="UOX33" s="28"/>
      <c r="UOY33" s="28"/>
      <c r="UOZ33" s="28"/>
      <c r="UPA33" s="28"/>
      <c r="UPB33" s="28"/>
      <c r="UPC33" s="28"/>
      <c r="UPD33" s="28"/>
      <c r="UPE33" s="28"/>
      <c r="UPF33" s="28"/>
      <c r="UPG33" s="28"/>
      <c r="UPH33" s="28"/>
      <c r="UPI33" s="28"/>
      <c r="UPJ33" s="28"/>
      <c r="UPK33" s="28"/>
      <c r="UPL33" s="28"/>
      <c r="UPM33" s="28"/>
      <c r="UPN33" s="28"/>
      <c r="UPO33" s="28"/>
      <c r="UPP33" s="28"/>
      <c r="UPQ33" s="28"/>
      <c r="UPR33" s="28"/>
      <c r="UPS33" s="28"/>
      <c r="UPT33" s="28"/>
      <c r="UPU33" s="28"/>
      <c r="UPV33" s="28"/>
      <c r="UPW33" s="28"/>
      <c r="UPX33" s="28"/>
      <c r="UPY33" s="28"/>
      <c r="UPZ33" s="28"/>
      <c r="UQA33" s="28"/>
      <c r="UQB33" s="28"/>
      <c r="UQC33" s="28"/>
      <c r="UQD33" s="28"/>
      <c r="UQE33" s="28"/>
      <c r="UQF33" s="28"/>
      <c r="UQG33" s="28"/>
      <c r="UQH33" s="28"/>
      <c r="UQI33" s="28"/>
      <c r="UQJ33" s="28"/>
      <c r="UQK33" s="28"/>
      <c r="UQL33" s="28"/>
      <c r="UQM33" s="28"/>
      <c r="UQN33" s="28"/>
      <c r="UQO33" s="28"/>
      <c r="UQP33" s="28"/>
      <c r="UQQ33" s="28"/>
      <c r="UQR33" s="28"/>
      <c r="UQS33" s="28"/>
      <c r="UQT33" s="28"/>
      <c r="UQU33" s="28"/>
      <c r="UQV33" s="28"/>
      <c r="UQW33" s="28"/>
      <c r="UQX33" s="28"/>
      <c r="UQY33" s="28"/>
      <c r="UQZ33" s="28"/>
      <c r="URA33" s="28"/>
      <c r="URB33" s="28"/>
      <c r="URC33" s="28"/>
      <c r="URD33" s="28"/>
      <c r="URE33" s="28"/>
      <c r="URF33" s="28"/>
      <c r="URG33" s="28"/>
      <c r="URH33" s="28"/>
      <c r="URI33" s="28"/>
      <c r="URJ33" s="28"/>
      <c r="URK33" s="28"/>
      <c r="URL33" s="28"/>
      <c r="URM33" s="28"/>
      <c r="URN33" s="28"/>
      <c r="URO33" s="28"/>
      <c r="URP33" s="28"/>
      <c r="URQ33" s="28"/>
      <c r="URR33" s="28"/>
      <c r="URS33" s="28"/>
      <c r="URT33" s="28"/>
      <c r="URU33" s="28"/>
      <c r="URV33" s="28"/>
      <c r="URW33" s="28"/>
      <c r="URX33" s="28"/>
      <c r="URY33" s="28"/>
      <c r="URZ33" s="28"/>
      <c r="USA33" s="28"/>
      <c r="USB33" s="28"/>
      <c r="USC33" s="28"/>
      <c r="USD33" s="28"/>
      <c r="USE33" s="28"/>
      <c r="USF33" s="28"/>
      <c r="USG33" s="28"/>
      <c r="USH33" s="28"/>
      <c r="USI33" s="28"/>
      <c r="USJ33" s="28"/>
      <c r="USK33" s="28"/>
      <c r="USL33" s="28"/>
      <c r="USM33" s="28"/>
      <c r="USN33" s="28"/>
      <c r="USO33" s="28"/>
      <c r="USP33" s="28"/>
      <c r="USQ33" s="28"/>
      <c r="USR33" s="28"/>
      <c r="USS33" s="28"/>
      <c r="UST33" s="28"/>
      <c r="USU33" s="28"/>
      <c r="USV33" s="28"/>
      <c r="USW33" s="28"/>
      <c r="USX33" s="28"/>
      <c r="USY33" s="28"/>
      <c r="USZ33" s="28"/>
      <c r="UTA33" s="28"/>
      <c r="UTB33" s="28"/>
      <c r="UTC33" s="28"/>
      <c r="UTD33" s="28"/>
      <c r="UTE33" s="28"/>
      <c r="UTF33" s="28"/>
      <c r="UTG33" s="28"/>
      <c r="UTH33" s="28"/>
      <c r="UTI33" s="28"/>
      <c r="UTJ33" s="28"/>
      <c r="UTK33" s="28"/>
      <c r="UTL33" s="28"/>
      <c r="UTM33" s="28"/>
      <c r="UTN33" s="28"/>
      <c r="UTO33" s="28"/>
      <c r="UTP33" s="28"/>
      <c r="UTQ33" s="28"/>
      <c r="UTR33" s="28"/>
      <c r="UTS33" s="28"/>
      <c r="UTT33" s="28"/>
      <c r="UTU33" s="28"/>
      <c r="UTV33" s="28"/>
      <c r="UTW33" s="28"/>
      <c r="UTX33" s="28"/>
      <c r="UTY33" s="28"/>
      <c r="UTZ33" s="28"/>
      <c r="UUA33" s="28"/>
      <c r="UUB33" s="28"/>
      <c r="UUC33" s="28"/>
      <c r="UUD33" s="28"/>
      <c r="UUE33" s="28"/>
      <c r="UUF33" s="28"/>
      <c r="UUG33" s="28"/>
      <c r="UUH33" s="28"/>
      <c r="UUI33" s="28"/>
      <c r="UUJ33" s="28"/>
      <c r="UUK33" s="28"/>
      <c r="UUL33" s="28"/>
      <c r="UUM33" s="28"/>
      <c r="UUN33" s="28"/>
      <c r="UUO33" s="28"/>
      <c r="UUP33" s="28"/>
      <c r="UUQ33" s="28"/>
      <c r="UUR33" s="28"/>
      <c r="UUS33" s="28"/>
      <c r="UUT33" s="28"/>
      <c r="UUU33" s="28"/>
      <c r="UUV33" s="28"/>
      <c r="UUW33" s="28"/>
      <c r="UUX33" s="28"/>
      <c r="UUY33" s="28"/>
      <c r="UUZ33" s="28"/>
      <c r="UVA33" s="28"/>
      <c r="UVB33" s="28"/>
      <c r="UVC33" s="28"/>
      <c r="UVD33" s="28"/>
      <c r="UVE33" s="28"/>
      <c r="UVF33" s="28"/>
      <c r="UVG33" s="28"/>
      <c r="UVH33" s="28"/>
      <c r="UVI33" s="28"/>
      <c r="UVJ33" s="28"/>
      <c r="UVK33" s="28"/>
      <c r="UVL33" s="28"/>
      <c r="UVM33" s="28"/>
      <c r="UVN33" s="28"/>
      <c r="UVO33" s="28"/>
      <c r="UVP33" s="28"/>
      <c r="UVQ33" s="28"/>
      <c r="UVR33" s="28"/>
      <c r="UVS33" s="28"/>
      <c r="UVT33" s="28"/>
      <c r="UVU33" s="28"/>
      <c r="UVV33" s="28"/>
      <c r="UVW33" s="28"/>
      <c r="UVX33" s="28"/>
      <c r="UVY33" s="28"/>
      <c r="UVZ33" s="28"/>
      <c r="UWA33" s="28"/>
      <c r="UWB33" s="28"/>
      <c r="UWC33" s="28"/>
      <c r="UWD33" s="28"/>
      <c r="UWE33" s="28"/>
      <c r="UWF33" s="28"/>
      <c r="UWG33" s="28"/>
      <c r="UWH33" s="28"/>
      <c r="UWI33" s="28"/>
      <c r="UWJ33" s="28"/>
      <c r="UWK33" s="28"/>
      <c r="UWL33" s="28"/>
      <c r="UWM33" s="28"/>
      <c r="UWN33" s="28"/>
      <c r="UWO33" s="28"/>
      <c r="UWP33" s="28"/>
      <c r="UWQ33" s="28"/>
      <c r="UWR33" s="28"/>
      <c r="UWS33" s="28"/>
      <c r="UWT33" s="28"/>
      <c r="UWU33" s="28"/>
      <c r="UWV33" s="28"/>
      <c r="UWW33" s="28"/>
      <c r="UWX33" s="28"/>
      <c r="UWY33" s="28"/>
      <c r="UWZ33" s="28"/>
      <c r="UXA33" s="28"/>
      <c r="UXB33" s="28"/>
      <c r="UXC33" s="28"/>
      <c r="UXD33" s="28"/>
      <c r="UXE33" s="28"/>
      <c r="UXF33" s="28"/>
      <c r="UXG33" s="28"/>
      <c r="UXH33" s="28"/>
      <c r="UXI33" s="28"/>
      <c r="UXJ33" s="28"/>
      <c r="UXK33" s="28"/>
      <c r="UXL33" s="28"/>
      <c r="UXM33" s="28"/>
      <c r="UXN33" s="28"/>
      <c r="UXO33" s="28"/>
      <c r="UXP33" s="28"/>
      <c r="UXQ33" s="28"/>
      <c r="UXR33" s="28"/>
      <c r="UXS33" s="28"/>
      <c r="UXT33" s="28"/>
      <c r="UXU33" s="28"/>
      <c r="UXV33" s="28"/>
      <c r="UXW33" s="28"/>
      <c r="UXX33" s="28"/>
      <c r="UXY33" s="28"/>
      <c r="UXZ33" s="28"/>
      <c r="UYA33" s="28"/>
      <c r="UYB33" s="28"/>
      <c r="UYC33" s="28"/>
      <c r="UYD33" s="28"/>
      <c r="UYE33" s="28"/>
      <c r="UYF33" s="28"/>
      <c r="UYG33" s="28"/>
      <c r="UYH33" s="28"/>
      <c r="UYI33" s="28"/>
      <c r="UYJ33" s="28"/>
      <c r="UYK33" s="28"/>
      <c r="UYL33" s="28"/>
      <c r="UYM33" s="28"/>
      <c r="UYN33" s="28"/>
      <c r="UYO33" s="28"/>
      <c r="UYP33" s="28"/>
      <c r="UYQ33" s="28"/>
      <c r="UYR33" s="28"/>
      <c r="UYS33" s="28"/>
      <c r="UYT33" s="28"/>
      <c r="UYU33" s="28"/>
      <c r="UYV33" s="28"/>
      <c r="UYW33" s="28"/>
      <c r="UYX33" s="28"/>
      <c r="UYY33" s="28"/>
      <c r="UYZ33" s="28"/>
      <c r="UZA33" s="28"/>
      <c r="UZB33" s="28"/>
      <c r="UZC33" s="28"/>
      <c r="UZD33" s="28"/>
      <c r="UZE33" s="28"/>
      <c r="UZF33" s="28"/>
      <c r="UZG33" s="28"/>
      <c r="UZH33" s="28"/>
      <c r="UZI33" s="28"/>
      <c r="UZJ33" s="28"/>
      <c r="UZK33" s="28"/>
      <c r="UZL33" s="28"/>
      <c r="UZM33" s="28"/>
      <c r="UZN33" s="28"/>
      <c r="UZO33" s="28"/>
      <c r="UZP33" s="28"/>
      <c r="UZQ33" s="28"/>
      <c r="UZR33" s="28"/>
      <c r="UZS33" s="28"/>
      <c r="UZT33" s="28"/>
      <c r="UZU33" s="28"/>
      <c r="UZV33" s="28"/>
      <c r="UZW33" s="28"/>
      <c r="UZX33" s="28"/>
      <c r="UZY33" s="28"/>
      <c r="UZZ33" s="28"/>
      <c r="VAA33" s="28"/>
      <c r="VAB33" s="28"/>
      <c r="VAC33" s="28"/>
      <c r="VAD33" s="28"/>
      <c r="VAE33" s="28"/>
      <c r="VAF33" s="28"/>
      <c r="VAG33" s="28"/>
      <c r="VAH33" s="28"/>
      <c r="VAI33" s="28"/>
      <c r="VAJ33" s="28"/>
      <c r="VAK33" s="28"/>
      <c r="VAL33" s="28"/>
      <c r="VAM33" s="28"/>
      <c r="VAN33" s="28"/>
      <c r="VAO33" s="28"/>
      <c r="VAP33" s="28"/>
      <c r="VAQ33" s="28"/>
      <c r="VAR33" s="28"/>
      <c r="VAS33" s="28"/>
      <c r="VAT33" s="28"/>
      <c r="VAU33" s="28"/>
      <c r="VAV33" s="28"/>
      <c r="VAW33" s="28"/>
      <c r="VAX33" s="28"/>
      <c r="VAY33" s="28"/>
      <c r="VAZ33" s="28"/>
      <c r="VBA33" s="28"/>
      <c r="VBB33" s="28"/>
      <c r="VBC33" s="28"/>
      <c r="VBD33" s="28"/>
      <c r="VBE33" s="28"/>
      <c r="VBF33" s="28"/>
      <c r="VBG33" s="28"/>
      <c r="VBH33" s="28"/>
      <c r="VBI33" s="28"/>
      <c r="VBJ33" s="28"/>
      <c r="VBK33" s="28"/>
      <c r="VBL33" s="28"/>
      <c r="VBM33" s="28"/>
      <c r="VBN33" s="28"/>
      <c r="VBO33" s="28"/>
      <c r="VBP33" s="28"/>
      <c r="VBQ33" s="28"/>
      <c r="VBR33" s="28"/>
      <c r="VBS33" s="28"/>
      <c r="VBT33" s="28"/>
      <c r="VBU33" s="28"/>
      <c r="VBV33" s="28"/>
      <c r="VBW33" s="28"/>
      <c r="VBX33" s="28"/>
      <c r="VBY33" s="28"/>
      <c r="VBZ33" s="28"/>
      <c r="VCA33" s="28"/>
      <c r="VCB33" s="28"/>
      <c r="VCC33" s="28"/>
      <c r="VCD33" s="28"/>
      <c r="VCE33" s="28"/>
      <c r="VCF33" s="28"/>
      <c r="VCG33" s="28"/>
      <c r="VCH33" s="28"/>
      <c r="VCI33" s="28"/>
      <c r="VCJ33" s="28"/>
      <c r="VCK33" s="28"/>
      <c r="VCL33" s="28"/>
      <c r="VCM33" s="28"/>
      <c r="VCN33" s="28"/>
      <c r="VCO33" s="28"/>
      <c r="VCP33" s="28"/>
      <c r="VCQ33" s="28"/>
      <c r="VCR33" s="28"/>
      <c r="VCS33" s="28"/>
      <c r="VCT33" s="28"/>
      <c r="VCU33" s="28"/>
      <c r="VCV33" s="28"/>
      <c r="VCW33" s="28"/>
      <c r="VCX33" s="28"/>
      <c r="VCY33" s="28"/>
      <c r="VCZ33" s="28"/>
      <c r="VDA33" s="28"/>
      <c r="VDB33" s="28"/>
      <c r="VDC33" s="28"/>
      <c r="VDD33" s="28"/>
      <c r="VDE33" s="28"/>
      <c r="VDF33" s="28"/>
      <c r="VDG33" s="28"/>
      <c r="VDH33" s="28"/>
      <c r="VDI33" s="28"/>
      <c r="VDJ33" s="28"/>
      <c r="VDK33" s="28"/>
      <c r="VDL33" s="28"/>
      <c r="VDM33" s="28"/>
      <c r="VDN33" s="28"/>
      <c r="VDO33" s="28"/>
      <c r="VDP33" s="28"/>
      <c r="VDQ33" s="28"/>
      <c r="VDR33" s="28"/>
      <c r="VDS33" s="28"/>
      <c r="VDT33" s="28"/>
      <c r="VDU33" s="28"/>
      <c r="VDV33" s="28"/>
      <c r="VDW33" s="28"/>
      <c r="VDX33" s="28"/>
      <c r="VDY33" s="28"/>
      <c r="VDZ33" s="28"/>
      <c r="VEA33" s="28"/>
      <c r="VEB33" s="28"/>
      <c r="VEC33" s="28"/>
      <c r="VED33" s="28"/>
      <c r="VEE33" s="28"/>
      <c r="VEF33" s="28"/>
      <c r="VEG33" s="28"/>
      <c r="VEH33" s="28"/>
      <c r="VEI33" s="28"/>
      <c r="VEJ33" s="28"/>
      <c r="VEK33" s="28"/>
      <c r="VEL33" s="28"/>
      <c r="VEM33" s="28"/>
      <c r="VEN33" s="28"/>
      <c r="VEO33" s="28"/>
      <c r="VEP33" s="28"/>
      <c r="VEQ33" s="28"/>
      <c r="VER33" s="28"/>
      <c r="VES33" s="28"/>
      <c r="VET33" s="28"/>
      <c r="VEU33" s="28"/>
      <c r="VEV33" s="28"/>
      <c r="VEW33" s="28"/>
      <c r="VEX33" s="28"/>
      <c r="VEY33" s="28"/>
      <c r="VEZ33" s="28"/>
      <c r="VFA33" s="28"/>
      <c r="VFB33" s="28"/>
      <c r="VFC33" s="28"/>
      <c r="VFD33" s="28"/>
      <c r="VFE33" s="28"/>
      <c r="VFF33" s="28"/>
      <c r="VFG33" s="28"/>
      <c r="VFH33" s="28"/>
      <c r="VFI33" s="28"/>
      <c r="VFJ33" s="28"/>
      <c r="VFK33" s="28"/>
      <c r="VFL33" s="28"/>
      <c r="VFM33" s="28"/>
      <c r="VFN33" s="28"/>
      <c r="VFO33" s="28"/>
      <c r="VFP33" s="28"/>
      <c r="VFQ33" s="28"/>
      <c r="VFR33" s="28"/>
      <c r="VFS33" s="28"/>
      <c r="VFT33" s="28"/>
      <c r="VFU33" s="28"/>
      <c r="VFV33" s="28"/>
      <c r="VFW33" s="28"/>
      <c r="VFX33" s="28"/>
      <c r="VFY33" s="28"/>
      <c r="VFZ33" s="28"/>
      <c r="VGA33" s="28"/>
      <c r="VGB33" s="28"/>
      <c r="VGC33" s="28"/>
      <c r="VGD33" s="28"/>
      <c r="VGE33" s="28"/>
      <c r="VGF33" s="28"/>
      <c r="VGG33" s="28"/>
      <c r="VGH33" s="28"/>
      <c r="VGI33" s="28"/>
      <c r="VGJ33" s="28"/>
      <c r="VGK33" s="28"/>
      <c r="VGL33" s="28"/>
      <c r="VGM33" s="28"/>
      <c r="VGN33" s="28"/>
      <c r="VGO33" s="28"/>
      <c r="VGP33" s="28"/>
      <c r="VGQ33" s="28"/>
      <c r="VGR33" s="28"/>
      <c r="VGS33" s="28"/>
      <c r="VGT33" s="28"/>
      <c r="VGU33" s="28"/>
      <c r="VGV33" s="28"/>
      <c r="VGW33" s="28"/>
      <c r="VGX33" s="28"/>
      <c r="VGY33" s="28"/>
      <c r="VGZ33" s="28"/>
      <c r="VHA33" s="28"/>
      <c r="VHB33" s="28"/>
      <c r="VHC33" s="28"/>
      <c r="VHD33" s="28"/>
      <c r="VHE33" s="28"/>
      <c r="VHF33" s="28"/>
      <c r="VHG33" s="28"/>
      <c r="VHH33" s="28"/>
      <c r="VHI33" s="28"/>
      <c r="VHJ33" s="28"/>
      <c r="VHK33" s="28"/>
      <c r="VHL33" s="28"/>
      <c r="VHM33" s="28"/>
      <c r="VHN33" s="28"/>
      <c r="VHO33" s="28"/>
      <c r="VHP33" s="28"/>
      <c r="VHQ33" s="28"/>
      <c r="VHR33" s="28"/>
      <c r="VHS33" s="28"/>
      <c r="VHT33" s="28"/>
      <c r="VHU33" s="28"/>
      <c r="VHV33" s="28"/>
      <c r="VHW33" s="28"/>
      <c r="VHX33" s="28"/>
      <c r="VHY33" s="28"/>
      <c r="VHZ33" s="28"/>
      <c r="VIA33" s="28"/>
      <c r="VIB33" s="28"/>
      <c r="VIC33" s="28"/>
      <c r="VID33" s="28"/>
      <c r="VIE33" s="28"/>
      <c r="VIF33" s="28"/>
      <c r="VIG33" s="28"/>
      <c r="VIH33" s="28"/>
      <c r="VII33" s="28"/>
      <c r="VIJ33" s="28"/>
      <c r="VIK33" s="28"/>
      <c r="VIL33" s="28"/>
      <c r="VIM33" s="28"/>
      <c r="VIN33" s="28"/>
      <c r="VIO33" s="28"/>
      <c r="VIP33" s="28"/>
      <c r="VIQ33" s="28"/>
      <c r="VIR33" s="28"/>
      <c r="VIS33" s="28"/>
      <c r="VIT33" s="28"/>
      <c r="VIU33" s="28"/>
      <c r="VIV33" s="28"/>
      <c r="VIW33" s="28"/>
      <c r="VIX33" s="28"/>
      <c r="VIY33" s="28"/>
      <c r="VIZ33" s="28"/>
      <c r="VJA33" s="28"/>
      <c r="VJB33" s="28"/>
      <c r="VJC33" s="28"/>
      <c r="VJD33" s="28"/>
      <c r="VJE33" s="28"/>
      <c r="VJF33" s="28"/>
      <c r="VJG33" s="28"/>
      <c r="VJH33" s="28"/>
      <c r="VJI33" s="28"/>
      <c r="VJJ33" s="28"/>
      <c r="VJK33" s="28"/>
      <c r="VJL33" s="28"/>
      <c r="VJM33" s="28"/>
      <c r="VJN33" s="28"/>
      <c r="VJO33" s="28"/>
      <c r="VJP33" s="28"/>
      <c r="VJQ33" s="28"/>
      <c r="VJR33" s="28"/>
      <c r="VJS33" s="28"/>
      <c r="VJT33" s="28"/>
      <c r="VJU33" s="28"/>
      <c r="VJV33" s="28"/>
      <c r="VJW33" s="28"/>
      <c r="VJX33" s="28"/>
      <c r="VJY33" s="28"/>
      <c r="VJZ33" s="28"/>
      <c r="VKA33" s="28"/>
      <c r="VKB33" s="28"/>
      <c r="VKC33" s="28"/>
      <c r="VKD33" s="28"/>
      <c r="VKE33" s="28"/>
      <c r="VKF33" s="28"/>
      <c r="VKG33" s="28"/>
      <c r="VKH33" s="28"/>
      <c r="VKI33" s="28"/>
      <c r="VKJ33" s="28"/>
      <c r="VKK33" s="28"/>
      <c r="VKL33" s="28"/>
      <c r="VKM33" s="28"/>
      <c r="VKN33" s="28"/>
      <c r="VKO33" s="28"/>
      <c r="VKP33" s="28"/>
      <c r="VKQ33" s="28"/>
      <c r="VKR33" s="28"/>
      <c r="VKS33" s="28"/>
      <c r="VKT33" s="28"/>
      <c r="VKU33" s="28"/>
      <c r="VKV33" s="28"/>
      <c r="VKW33" s="28"/>
      <c r="VKX33" s="28"/>
      <c r="VKY33" s="28"/>
      <c r="VKZ33" s="28"/>
      <c r="VLA33" s="28"/>
      <c r="VLB33" s="28"/>
      <c r="VLC33" s="28"/>
      <c r="VLD33" s="28"/>
      <c r="VLE33" s="28"/>
      <c r="VLF33" s="28"/>
      <c r="VLG33" s="28"/>
      <c r="VLH33" s="28"/>
      <c r="VLI33" s="28"/>
      <c r="VLJ33" s="28"/>
      <c r="VLK33" s="28"/>
      <c r="VLL33" s="28"/>
      <c r="VLM33" s="28"/>
      <c r="VLN33" s="28"/>
      <c r="VLO33" s="28"/>
      <c r="VLP33" s="28"/>
      <c r="VLQ33" s="28"/>
      <c r="VLR33" s="28"/>
      <c r="VLS33" s="28"/>
      <c r="VLT33" s="28"/>
      <c r="VLU33" s="28"/>
      <c r="VLV33" s="28"/>
      <c r="VLW33" s="28"/>
      <c r="VLX33" s="28"/>
      <c r="VLY33" s="28"/>
      <c r="VLZ33" s="28"/>
      <c r="VMA33" s="28"/>
      <c r="VMB33" s="28"/>
      <c r="VMC33" s="28"/>
      <c r="VMD33" s="28"/>
      <c r="VME33" s="28"/>
      <c r="VMF33" s="28"/>
      <c r="VMG33" s="28"/>
      <c r="VMH33" s="28"/>
      <c r="VMI33" s="28"/>
      <c r="VMJ33" s="28"/>
      <c r="VMK33" s="28"/>
      <c r="VML33" s="28"/>
      <c r="VMM33" s="28"/>
      <c r="VMN33" s="28"/>
      <c r="VMO33" s="28"/>
      <c r="VMP33" s="28"/>
      <c r="VMQ33" s="28"/>
      <c r="VMR33" s="28"/>
      <c r="VMS33" s="28"/>
      <c r="VMT33" s="28"/>
      <c r="VMU33" s="28"/>
      <c r="VMV33" s="28"/>
      <c r="VMW33" s="28"/>
      <c r="VMX33" s="28"/>
      <c r="VMY33" s="28"/>
      <c r="VMZ33" s="28"/>
      <c r="VNA33" s="28"/>
      <c r="VNB33" s="28"/>
      <c r="VNC33" s="28"/>
      <c r="VND33" s="28"/>
      <c r="VNE33" s="28"/>
      <c r="VNF33" s="28"/>
      <c r="VNG33" s="28"/>
      <c r="VNH33" s="28"/>
      <c r="VNI33" s="28"/>
      <c r="VNJ33" s="28"/>
      <c r="VNK33" s="28"/>
      <c r="VNL33" s="28"/>
      <c r="VNM33" s="28"/>
      <c r="VNN33" s="28"/>
      <c r="VNO33" s="28"/>
      <c r="VNP33" s="28"/>
      <c r="VNQ33" s="28"/>
      <c r="VNR33" s="28"/>
      <c r="VNS33" s="28"/>
      <c r="VNT33" s="28"/>
      <c r="VNU33" s="28"/>
      <c r="VNV33" s="28"/>
      <c r="VNW33" s="28"/>
      <c r="VNX33" s="28"/>
      <c r="VNY33" s="28"/>
      <c r="VNZ33" s="28"/>
      <c r="VOA33" s="28"/>
      <c r="VOB33" s="28"/>
      <c r="VOC33" s="28"/>
      <c r="VOD33" s="28"/>
      <c r="VOE33" s="28"/>
      <c r="VOF33" s="28"/>
      <c r="VOG33" s="28"/>
      <c r="VOH33" s="28"/>
      <c r="VOI33" s="28"/>
      <c r="VOJ33" s="28"/>
      <c r="VOK33" s="28"/>
      <c r="VOL33" s="28"/>
      <c r="VOM33" s="28"/>
      <c r="VON33" s="28"/>
      <c r="VOO33" s="28"/>
      <c r="VOP33" s="28"/>
      <c r="VOQ33" s="28"/>
      <c r="VOR33" s="28"/>
      <c r="VOS33" s="28"/>
      <c r="VOT33" s="28"/>
      <c r="VOU33" s="28"/>
      <c r="VOV33" s="28"/>
      <c r="VOW33" s="28"/>
      <c r="VOX33" s="28"/>
      <c r="VOY33" s="28"/>
      <c r="VOZ33" s="28"/>
      <c r="VPA33" s="28"/>
      <c r="VPB33" s="28"/>
      <c r="VPC33" s="28"/>
      <c r="VPD33" s="28"/>
      <c r="VPE33" s="28"/>
      <c r="VPF33" s="28"/>
      <c r="VPG33" s="28"/>
      <c r="VPH33" s="28"/>
      <c r="VPI33" s="28"/>
      <c r="VPJ33" s="28"/>
      <c r="VPK33" s="28"/>
      <c r="VPL33" s="28"/>
      <c r="VPM33" s="28"/>
      <c r="VPN33" s="28"/>
      <c r="VPO33" s="28"/>
      <c r="VPP33" s="28"/>
      <c r="VPQ33" s="28"/>
      <c r="VPR33" s="28"/>
      <c r="VPS33" s="28"/>
      <c r="VPT33" s="28"/>
      <c r="VPU33" s="28"/>
      <c r="VPV33" s="28"/>
      <c r="VPW33" s="28"/>
      <c r="VPX33" s="28"/>
      <c r="VPY33" s="28"/>
      <c r="VPZ33" s="28"/>
      <c r="VQA33" s="28"/>
      <c r="VQB33" s="28"/>
      <c r="VQC33" s="28"/>
      <c r="VQD33" s="28"/>
      <c r="VQE33" s="28"/>
      <c r="VQF33" s="28"/>
      <c r="VQG33" s="28"/>
      <c r="VQH33" s="28"/>
      <c r="VQI33" s="28"/>
      <c r="VQJ33" s="28"/>
      <c r="VQK33" s="28"/>
      <c r="VQL33" s="28"/>
      <c r="VQM33" s="28"/>
      <c r="VQN33" s="28"/>
      <c r="VQO33" s="28"/>
      <c r="VQP33" s="28"/>
      <c r="VQQ33" s="28"/>
      <c r="VQR33" s="28"/>
      <c r="VQS33" s="28"/>
      <c r="VQT33" s="28"/>
      <c r="VQU33" s="28"/>
      <c r="VQV33" s="28"/>
      <c r="VQW33" s="28"/>
      <c r="VQX33" s="28"/>
      <c r="VQY33" s="28"/>
      <c r="VQZ33" s="28"/>
      <c r="VRA33" s="28"/>
      <c r="VRB33" s="28"/>
      <c r="VRC33" s="28"/>
      <c r="VRD33" s="28"/>
      <c r="VRE33" s="28"/>
      <c r="VRF33" s="28"/>
      <c r="VRG33" s="28"/>
      <c r="VRH33" s="28"/>
      <c r="VRI33" s="28"/>
      <c r="VRJ33" s="28"/>
      <c r="VRK33" s="28"/>
      <c r="VRL33" s="28"/>
      <c r="VRM33" s="28"/>
      <c r="VRN33" s="28"/>
      <c r="VRO33" s="28"/>
      <c r="VRP33" s="28"/>
      <c r="VRQ33" s="28"/>
      <c r="VRR33" s="28"/>
      <c r="VRS33" s="28"/>
      <c r="VRT33" s="28"/>
      <c r="VRU33" s="28"/>
      <c r="VRV33" s="28"/>
      <c r="VRW33" s="28"/>
      <c r="VRX33" s="28"/>
      <c r="VRY33" s="28"/>
      <c r="VRZ33" s="28"/>
      <c r="VSA33" s="28"/>
      <c r="VSB33" s="28"/>
      <c r="VSC33" s="28"/>
      <c r="VSD33" s="28"/>
      <c r="VSE33" s="28"/>
      <c r="VSF33" s="28"/>
      <c r="VSG33" s="28"/>
      <c r="VSH33" s="28"/>
      <c r="VSI33" s="28"/>
      <c r="VSJ33" s="28"/>
      <c r="VSK33" s="28"/>
      <c r="VSL33" s="28"/>
      <c r="VSM33" s="28"/>
      <c r="VSN33" s="28"/>
      <c r="VSO33" s="28"/>
      <c r="VSP33" s="28"/>
      <c r="VSQ33" s="28"/>
      <c r="VSR33" s="28"/>
      <c r="VSS33" s="28"/>
      <c r="VST33" s="28"/>
      <c r="VSU33" s="28"/>
      <c r="VSV33" s="28"/>
      <c r="VSW33" s="28"/>
      <c r="VSX33" s="28"/>
      <c r="VSY33" s="28"/>
      <c r="VSZ33" s="28"/>
      <c r="VTA33" s="28"/>
      <c r="VTB33" s="28"/>
      <c r="VTC33" s="28"/>
      <c r="VTD33" s="28"/>
      <c r="VTE33" s="28"/>
      <c r="VTF33" s="28"/>
      <c r="VTG33" s="28"/>
      <c r="VTH33" s="28"/>
      <c r="VTI33" s="28"/>
      <c r="VTJ33" s="28"/>
      <c r="VTK33" s="28"/>
      <c r="VTL33" s="28"/>
      <c r="VTM33" s="28"/>
      <c r="VTN33" s="28"/>
      <c r="VTO33" s="28"/>
      <c r="VTP33" s="28"/>
      <c r="VTQ33" s="28"/>
      <c r="VTR33" s="28"/>
      <c r="VTS33" s="28"/>
      <c r="VTT33" s="28"/>
      <c r="VTU33" s="28"/>
      <c r="VTV33" s="28"/>
      <c r="VTW33" s="28"/>
      <c r="VTX33" s="28"/>
      <c r="VTY33" s="28"/>
      <c r="VTZ33" s="28"/>
      <c r="VUA33" s="28"/>
      <c r="VUB33" s="28"/>
      <c r="VUC33" s="28"/>
      <c r="VUD33" s="28"/>
      <c r="VUE33" s="28"/>
      <c r="VUF33" s="28"/>
      <c r="VUG33" s="28"/>
      <c r="VUH33" s="28"/>
      <c r="VUI33" s="28"/>
      <c r="VUJ33" s="28"/>
      <c r="VUK33" s="28"/>
      <c r="VUL33" s="28"/>
      <c r="VUM33" s="28"/>
      <c r="VUN33" s="28"/>
      <c r="VUO33" s="28"/>
      <c r="VUP33" s="28"/>
      <c r="VUQ33" s="28"/>
      <c r="VUR33" s="28"/>
      <c r="VUS33" s="28"/>
      <c r="VUT33" s="28"/>
      <c r="VUU33" s="28"/>
      <c r="VUV33" s="28"/>
      <c r="VUW33" s="28"/>
      <c r="VUX33" s="28"/>
      <c r="VUY33" s="28"/>
      <c r="VUZ33" s="28"/>
      <c r="VVA33" s="28"/>
      <c r="VVB33" s="28"/>
      <c r="VVC33" s="28"/>
      <c r="VVD33" s="28"/>
      <c r="VVE33" s="28"/>
      <c r="VVF33" s="28"/>
      <c r="VVG33" s="28"/>
      <c r="VVH33" s="28"/>
      <c r="VVI33" s="28"/>
      <c r="VVJ33" s="28"/>
      <c r="VVK33" s="28"/>
      <c r="VVL33" s="28"/>
      <c r="VVM33" s="28"/>
      <c r="VVN33" s="28"/>
      <c r="VVO33" s="28"/>
      <c r="VVP33" s="28"/>
      <c r="VVQ33" s="28"/>
      <c r="VVR33" s="28"/>
      <c r="VVS33" s="28"/>
      <c r="VVT33" s="28"/>
      <c r="VVU33" s="28"/>
      <c r="VVV33" s="28"/>
      <c r="VVW33" s="28"/>
      <c r="VVX33" s="28"/>
      <c r="VVY33" s="28"/>
      <c r="VVZ33" s="28"/>
      <c r="VWA33" s="28"/>
      <c r="VWB33" s="28"/>
      <c r="VWC33" s="28"/>
      <c r="VWD33" s="28"/>
      <c r="VWE33" s="28"/>
      <c r="VWF33" s="28"/>
      <c r="VWG33" s="28"/>
      <c r="VWH33" s="28"/>
      <c r="VWI33" s="28"/>
      <c r="VWJ33" s="28"/>
      <c r="VWK33" s="28"/>
      <c r="VWL33" s="28"/>
      <c r="VWM33" s="28"/>
      <c r="VWN33" s="28"/>
      <c r="VWO33" s="28"/>
      <c r="VWP33" s="28"/>
      <c r="VWQ33" s="28"/>
      <c r="VWR33" s="28"/>
      <c r="VWS33" s="28"/>
      <c r="VWT33" s="28"/>
      <c r="VWU33" s="28"/>
      <c r="VWV33" s="28"/>
      <c r="VWW33" s="28"/>
      <c r="VWX33" s="28"/>
      <c r="VWY33" s="28"/>
      <c r="VWZ33" s="28"/>
      <c r="VXA33" s="28"/>
      <c r="VXB33" s="28"/>
      <c r="VXC33" s="28"/>
      <c r="VXD33" s="28"/>
      <c r="VXE33" s="28"/>
      <c r="VXF33" s="28"/>
      <c r="VXG33" s="28"/>
      <c r="VXH33" s="28"/>
      <c r="VXI33" s="28"/>
      <c r="VXJ33" s="28"/>
      <c r="VXK33" s="28"/>
      <c r="VXL33" s="28"/>
      <c r="VXM33" s="28"/>
      <c r="VXN33" s="28"/>
      <c r="VXO33" s="28"/>
      <c r="VXP33" s="28"/>
      <c r="VXQ33" s="28"/>
      <c r="VXR33" s="28"/>
      <c r="VXS33" s="28"/>
      <c r="VXT33" s="28"/>
      <c r="VXU33" s="28"/>
      <c r="VXV33" s="28"/>
      <c r="VXW33" s="28"/>
      <c r="VXX33" s="28"/>
      <c r="VXY33" s="28"/>
      <c r="VXZ33" s="28"/>
      <c r="VYA33" s="28"/>
      <c r="VYB33" s="28"/>
      <c r="VYC33" s="28"/>
      <c r="VYD33" s="28"/>
      <c r="VYE33" s="28"/>
      <c r="VYF33" s="28"/>
      <c r="VYG33" s="28"/>
      <c r="VYH33" s="28"/>
      <c r="VYI33" s="28"/>
      <c r="VYJ33" s="28"/>
      <c r="VYK33" s="28"/>
      <c r="VYL33" s="28"/>
      <c r="VYM33" s="28"/>
      <c r="VYN33" s="28"/>
      <c r="VYO33" s="28"/>
      <c r="VYP33" s="28"/>
      <c r="VYQ33" s="28"/>
      <c r="VYR33" s="28"/>
      <c r="VYS33" s="28"/>
      <c r="VYT33" s="28"/>
      <c r="VYU33" s="28"/>
      <c r="VYV33" s="28"/>
      <c r="VYW33" s="28"/>
      <c r="VYX33" s="28"/>
      <c r="VYY33" s="28"/>
      <c r="VYZ33" s="28"/>
      <c r="VZA33" s="28"/>
      <c r="VZB33" s="28"/>
      <c r="VZC33" s="28"/>
      <c r="VZD33" s="28"/>
      <c r="VZE33" s="28"/>
      <c r="VZF33" s="28"/>
      <c r="VZG33" s="28"/>
      <c r="VZH33" s="28"/>
      <c r="VZI33" s="28"/>
      <c r="VZJ33" s="28"/>
      <c r="VZK33" s="28"/>
      <c r="VZL33" s="28"/>
      <c r="VZM33" s="28"/>
      <c r="VZN33" s="28"/>
      <c r="VZO33" s="28"/>
      <c r="VZP33" s="28"/>
      <c r="VZQ33" s="28"/>
      <c r="VZR33" s="28"/>
      <c r="VZS33" s="28"/>
      <c r="VZT33" s="28"/>
      <c r="VZU33" s="28"/>
      <c r="VZV33" s="28"/>
      <c r="VZW33" s="28"/>
      <c r="VZX33" s="28"/>
      <c r="VZY33" s="28"/>
      <c r="VZZ33" s="28"/>
      <c r="WAA33" s="28"/>
      <c r="WAB33" s="28"/>
      <c r="WAC33" s="28"/>
      <c r="WAD33" s="28"/>
      <c r="WAE33" s="28"/>
      <c r="WAF33" s="28"/>
      <c r="WAG33" s="28"/>
      <c r="WAH33" s="28"/>
      <c r="WAI33" s="28"/>
      <c r="WAJ33" s="28"/>
      <c r="WAK33" s="28"/>
      <c r="WAL33" s="28"/>
      <c r="WAM33" s="28"/>
      <c r="WAN33" s="28"/>
      <c r="WAO33" s="28"/>
      <c r="WAP33" s="28"/>
      <c r="WAQ33" s="28"/>
      <c r="WAR33" s="28"/>
      <c r="WAS33" s="28"/>
      <c r="WAT33" s="28"/>
      <c r="WAU33" s="28"/>
      <c r="WAV33" s="28"/>
      <c r="WAW33" s="28"/>
      <c r="WAX33" s="28"/>
      <c r="WAY33" s="28"/>
      <c r="WAZ33" s="28"/>
      <c r="WBA33" s="28"/>
      <c r="WBB33" s="28"/>
      <c r="WBC33" s="28"/>
      <c r="WBD33" s="28"/>
      <c r="WBE33" s="28"/>
      <c r="WBF33" s="28"/>
      <c r="WBG33" s="28"/>
      <c r="WBH33" s="28"/>
      <c r="WBI33" s="28"/>
      <c r="WBJ33" s="28"/>
      <c r="WBK33" s="28"/>
      <c r="WBL33" s="28"/>
      <c r="WBM33" s="28"/>
      <c r="WBN33" s="28"/>
      <c r="WBO33" s="28"/>
      <c r="WBP33" s="28"/>
      <c r="WBQ33" s="28"/>
      <c r="WBR33" s="28"/>
      <c r="WBS33" s="28"/>
      <c r="WBT33" s="28"/>
      <c r="WBU33" s="28"/>
      <c r="WBV33" s="28"/>
      <c r="WBW33" s="28"/>
      <c r="WBX33" s="28"/>
      <c r="WBY33" s="28"/>
      <c r="WBZ33" s="28"/>
      <c r="WCA33" s="28"/>
      <c r="WCB33" s="28"/>
      <c r="WCC33" s="28"/>
      <c r="WCD33" s="28"/>
      <c r="WCE33" s="28"/>
      <c r="WCF33" s="28"/>
      <c r="WCG33" s="28"/>
      <c r="WCH33" s="28"/>
      <c r="WCI33" s="28"/>
      <c r="WCJ33" s="28"/>
      <c r="WCK33" s="28"/>
      <c r="WCL33" s="28"/>
      <c r="WCM33" s="28"/>
      <c r="WCN33" s="28"/>
      <c r="WCO33" s="28"/>
      <c r="WCP33" s="28"/>
      <c r="WCQ33" s="28"/>
      <c r="WCR33" s="28"/>
      <c r="WCS33" s="28"/>
      <c r="WCT33" s="28"/>
      <c r="WCU33" s="28"/>
      <c r="WCV33" s="28"/>
      <c r="WCW33" s="28"/>
      <c r="WCX33" s="28"/>
      <c r="WCY33" s="28"/>
      <c r="WCZ33" s="28"/>
      <c r="WDA33" s="28"/>
      <c r="WDB33" s="28"/>
      <c r="WDC33" s="28"/>
      <c r="WDD33" s="28"/>
      <c r="WDE33" s="28"/>
      <c r="WDF33" s="28"/>
      <c r="WDG33" s="28"/>
      <c r="WDH33" s="28"/>
      <c r="WDI33" s="28"/>
      <c r="WDJ33" s="28"/>
      <c r="WDK33" s="28"/>
      <c r="WDL33" s="28"/>
      <c r="WDM33" s="28"/>
      <c r="WDN33" s="28"/>
      <c r="WDO33" s="28"/>
      <c r="WDP33" s="28"/>
      <c r="WDQ33" s="28"/>
      <c r="WDR33" s="28"/>
      <c r="WDS33" s="28"/>
      <c r="WDT33" s="28"/>
      <c r="WDU33" s="28"/>
      <c r="WDV33" s="28"/>
      <c r="WDW33" s="28"/>
      <c r="WDX33" s="28"/>
      <c r="WDY33" s="28"/>
      <c r="WDZ33" s="28"/>
      <c r="WEA33" s="28"/>
      <c r="WEB33" s="28"/>
      <c r="WEC33" s="28"/>
      <c r="WED33" s="28"/>
      <c r="WEE33" s="28"/>
      <c r="WEF33" s="28"/>
      <c r="WEG33" s="28"/>
      <c r="WEH33" s="28"/>
      <c r="WEI33" s="28"/>
      <c r="WEJ33" s="28"/>
      <c r="WEK33" s="28"/>
      <c r="WEL33" s="28"/>
      <c r="WEM33" s="28"/>
      <c r="WEN33" s="28"/>
      <c r="WEO33" s="28"/>
      <c r="WEP33" s="28"/>
      <c r="WEQ33" s="28"/>
      <c r="WER33" s="28"/>
      <c r="WES33" s="28"/>
      <c r="WET33" s="28"/>
      <c r="WEU33" s="28"/>
      <c r="WEV33" s="28"/>
      <c r="WEW33" s="28"/>
      <c r="WEX33" s="28"/>
      <c r="WEY33" s="28"/>
      <c r="WEZ33" s="28"/>
      <c r="WFA33" s="28"/>
      <c r="WFB33" s="28"/>
      <c r="WFC33" s="28"/>
      <c r="WFD33" s="28"/>
      <c r="WFE33" s="28"/>
      <c r="WFF33" s="28"/>
      <c r="WFG33" s="28"/>
      <c r="WFH33" s="28"/>
      <c r="WFI33" s="28"/>
      <c r="WFJ33" s="28"/>
      <c r="WFK33" s="28"/>
      <c r="WFL33" s="28"/>
      <c r="WFM33" s="28"/>
      <c r="WFN33" s="28"/>
      <c r="WFO33" s="28"/>
      <c r="WFP33" s="28"/>
      <c r="WFQ33" s="28"/>
      <c r="WFR33" s="28"/>
      <c r="WFS33" s="28"/>
      <c r="WFT33" s="28"/>
      <c r="WFU33" s="28"/>
      <c r="WFV33" s="28"/>
      <c r="WFW33" s="28"/>
      <c r="WFX33" s="28"/>
      <c r="WFY33" s="28"/>
      <c r="WFZ33" s="28"/>
      <c r="WGA33" s="28"/>
      <c r="WGB33" s="28"/>
      <c r="WGC33" s="28"/>
      <c r="WGD33" s="28"/>
      <c r="WGE33" s="28"/>
      <c r="WGF33" s="28"/>
      <c r="WGG33" s="28"/>
      <c r="WGH33" s="28"/>
      <c r="WGI33" s="28"/>
      <c r="WGJ33" s="28"/>
      <c r="WGK33" s="28"/>
      <c r="WGL33" s="28"/>
      <c r="WGM33" s="28"/>
      <c r="WGN33" s="28"/>
      <c r="WGO33" s="28"/>
      <c r="WGP33" s="28"/>
      <c r="WGQ33" s="28"/>
      <c r="WGR33" s="28"/>
      <c r="WGS33" s="28"/>
      <c r="WGT33" s="28"/>
      <c r="WGU33" s="28"/>
      <c r="WGV33" s="28"/>
      <c r="WGW33" s="28"/>
      <c r="WGX33" s="28"/>
      <c r="WGY33" s="28"/>
      <c r="WGZ33" s="28"/>
      <c r="WHA33" s="28"/>
      <c r="WHB33" s="28"/>
      <c r="WHC33" s="28"/>
      <c r="WHD33" s="28"/>
      <c r="WHE33" s="28"/>
      <c r="WHF33" s="28"/>
      <c r="WHG33" s="28"/>
      <c r="WHH33" s="28"/>
      <c r="WHI33" s="28"/>
      <c r="WHJ33" s="28"/>
      <c r="WHK33" s="28"/>
      <c r="WHL33" s="28"/>
      <c r="WHM33" s="28"/>
      <c r="WHN33" s="28"/>
      <c r="WHO33" s="28"/>
      <c r="WHP33" s="28"/>
      <c r="WHQ33" s="28"/>
      <c r="WHR33" s="28"/>
      <c r="WHS33" s="28"/>
      <c r="WHT33" s="28"/>
      <c r="WHU33" s="28"/>
      <c r="WHV33" s="28"/>
      <c r="WHW33" s="28"/>
      <c r="WHX33" s="28"/>
      <c r="WHY33" s="28"/>
      <c r="WHZ33" s="28"/>
      <c r="WIA33" s="28"/>
      <c r="WIB33" s="28"/>
      <c r="WIC33" s="28"/>
      <c r="WID33" s="28"/>
      <c r="WIE33" s="28"/>
      <c r="WIF33" s="28"/>
      <c r="WIG33" s="28"/>
      <c r="WIH33" s="28"/>
      <c r="WII33" s="28"/>
      <c r="WIJ33" s="28"/>
      <c r="WIK33" s="28"/>
      <c r="WIL33" s="28"/>
      <c r="WIM33" s="28"/>
      <c r="WIN33" s="28"/>
      <c r="WIO33" s="28"/>
      <c r="WIP33" s="28"/>
      <c r="WIQ33" s="28"/>
      <c r="WIR33" s="28"/>
      <c r="WIS33" s="28"/>
      <c r="WIT33" s="28"/>
      <c r="WIU33" s="28"/>
      <c r="WIV33" s="28"/>
      <c r="WIW33" s="28"/>
      <c r="WIX33" s="28"/>
      <c r="WIY33" s="28"/>
      <c r="WIZ33" s="28"/>
      <c r="WJA33" s="28"/>
      <c r="WJB33" s="28"/>
      <c r="WJC33" s="28"/>
      <c r="WJD33" s="28"/>
      <c r="WJE33" s="28"/>
      <c r="WJF33" s="28"/>
      <c r="WJG33" s="28"/>
      <c r="WJH33" s="28"/>
      <c r="WJI33" s="28"/>
      <c r="WJJ33" s="28"/>
      <c r="WJK33" s="28"/>
      <c r="WJL33" s="28"/>
      <c r="WJM33" s="28"/>
      <c r="WJN33" s="28"/>
      <c r="WJO33" s="28"/>
      <c r="WJP33" s="28"/>
      <c r="WJQ33" s="28"/>
      <c r="WJR33" s="28"/>
      <c r="WJS33" s="28"/>
      <c r="WJT33" s="28"/>
      <c r="WJU33" s="28"/>
      <c r="WJV33" s="28"/>
      <c r="WJW33" s="28"/>
      <c r="WJX33" s="28"/>
      <c r="WJY33" s="28"/>
      <c r="WJZ33" s="28"/>
      <c r="WKA33" s="28"/>
      <c r="WKB33" s="28"/>
      <c r="WKC33" s="28"/>
      <c r="WKD33" s="28"/>
      <c r="WKE33" s="28"/>
      <c r="WKF33" s="28"/>
      <c r="WKG33" s="28"/>
      <c r="WKH33" s="28"/>
      <c r="WKI33" s="28"/>
      <c r="WKJ33" s="28"/>
      <c r="WKK33" s="28"/>
      <c r="WKL33" s="28"/>
      <c r="WKM33" s="28"/>
      <c r="WKN33" s="28"/>
      <c r="WKO33" s="28"/>
      <c r="WKP33" s="28"/>
      <c r="WKQ33" s="28"/>
      <c r="WKR33" s="28"/>
      <c r="WKS33" s="28"/>
      <c r="WKT33" s="28"/>
      <c r="WKU33" s="28"/>
      <c r="WKV33" s="28"/>
      <c r="WKW33" s="28"/>
      <c r="WKX33" s="28"/>
      <c r="WKY33" s="28"/>
      <c r="WKZ33" s="28"/>
      <c r="WLA33" s="28"/>
      <c r="WLB33" s="28"/>
      <c r="WLC33" s="28"/>
      <c r="WLD33" s="28"/>
      <c r="WLE33" s="28"/>
      <c r="WLF33" s="28"/>
      <c r="WLG33" s="28"/>
      <c r="WLH33" s="28"/>
      <c r="WLI33" s="28"/>
      <c r="WLJ33" s="28"/>
      <c r="WLK33" s="28"/>
      <c r="WLL33" s="28"/>
      <c r="WLM33" s="28"/>
      <c r="WLN33" s="28"/>
      <c r="WLO33" s="28"/>
      <c r="WLP33" s="28"/>
      <c r="WLQ33" s="28"/>
      <c r="WLR33" s="28"/>
      <c r="WLS33" s="28"/>
      <c r="WLT33" s="28"/>
      <c r="WLU33" s="28"/>
      <c r="WLV33" s="28"/>
      <c r="WLW33" s="28"/>
      <c r="WLX33" s="28"/>
      <c r="WLY33" s="28"/>
      <c r="WLZ33" s="28"/>
      <c r="WMA33" s="28"/>
      <c r="WMB33" s="28"/>
      <c r="WMC33" s="28"/>
      <c r="WMD33" s="28"/>
      <c r="WME33" s="28"/>
      <c r="WMF33" s="28"/>
      <c r="WMG33" s="28"/>
      <c r="WMH33" s="28"/>
      <c r="WMI33" s="28"/>
      <c r="WMJ33" s="28"/>
      <c r="WMK33" s="28"/>
      <c r="WML33" s="28"/>
      <c r="WMM33" s="28"/>
      <c r="WMN33" s="28"/>
      <c r="WMO33" s="28"/>
      <c r="WMP33" s="28"/>
      <c r="WMQ33" s="28"/>
      <c r="WMR33" s="28"/>
      <c r="WMS33" s="28"/>
      <c r="WMT33" s="28"/>
      <c r="WMU33" s="28"/>
      <c r="WMV33" s="28"/>
      <c r="WMW33" s="28"/>
      <c r="WMX33" s="28"/>
      <c r="WMY33" s="28"/>
      <c r="WMZ33" s="28"/>
      <c r="WNA33" s="28"/>
      <c r="WNB33" s="28"/>
      <c r="WNC33" s="28"/>
      <c r="WND33" s="28"/>
      <c r="WNE33" s="28"/>
      <c r="WNF33" s="28"/>
      <c r="WNG33" s="28"/>
      <c r="WNH33" s="28"/>
      <c r="WNI33" s="28"/>
      <c r="WNJ33" s="28"/>
      <c r="WNK33" s="28"/>
      <c r="WNL33" s="28"/>
      <c r="WNM33" s="28"/>
      <c r="WNN33" s="28"/>
      <c r="WNO33" s="28"/>
      <c r="WNP33" s="28"/>
      <c r="WNQ33" s="28"/>
      <c r="WNR33" s="28"/>
      <c r="WNS33" s="28"/>
      <c r="WNT33" s="28"/>
      <c r="WNU33" s="28"/>
      <c r="WNV33" s="28"/>
      <c r="WNW33" s="28"/>
      <c r="WNX33" s="28"/>
      <c r="WNY33" s="28"/>
      <c r="WNZ33" s="28"/>
      <c r="WOA33" s="28"/>
      <c r="WOB33" s="28"/>
      <c r="WOC33" s="28"/>
      <c r="WOD33" s="28"/>
      <c r="WOE33" s="28"/>
      <c r="WOF33" s="28"/>
      <c r="WOG33" s="28"/>
      <c r="WOH33" s="28"/>
      <c r="WOI33" s="28"/>
      <c r="WOJ33" s="28"/>
      <c r="WOK33" s="28"/>
      <c r="WOL33" s="28"/>
      <c r="WOM33" s="28"/>
      <c r="WON33" s="28"/>
      <c r="WOO33" s="28"/>
      <c r="WOP33" s="28"/>
      <c r="WOQ33" s="28"/>
      <c r="WOR33" s="28"/>
      <c r="WOS33" s="28"/>
      <c r="WOT33" s="28"/>
      <c r="WOU33" s="28"/>
      <c r="WOV33" s="28"/>
      <c r="WOW33" s="28"/>
      <c r="WOX33" s="28"/>
      <c r="WOY33" s="28"/>
      <c r="WOZ33" s="28"/>
      <c r="WPA33" s="28"/>
      <c r="WPB33" s="28"/>
      <c r="WPC33" s="28"/>
      <c r="WPD33" s="28"/>
      <c r="WPE33" s="28"/>
      <c r="WPF33" s="28"/>
      <c r="WPG33" s="28"/>
      <c r="WPH33" s="28"/>
      <c r="WPI33" s="28"/>
      <c r="WPJ33" s="28"/>
      <c r="WPK33" s="28"/>
      <c r="WPL33" s="28"/>
      <c r="WPM33" s="28"/>
      <c r="WPN33" s="28"/>
      <c r="WPO33" s="28"/>
      <c r="WPP33" s="28"/>
      <c r="WPQ33" s="28"/>
      <c r="WPR33" s="28"/>
      <c r="WPS33" s="28"/>
      <c r="WPT33" s="28"/>
      <c r="WPU33" s="28"/>
      <c r="WPV33" s="28"/>
      <c r="WPW33" s="28"/>
      <c r="WPX33" s="28"/>
      <c r="WPY33" s="28"/>
      <c r="WPZ33" s="28"/>
      <c r="WQA33" s="28"/>
      <c r="WQB33" s="28"/>
      <c r="WQC33" s="28"/>
      <c r="WQD33" s="28"/>
      <c r="WQE33" s="28"/>
      <c r="WQF33" s="28"/>
      <c r="WQG33" s="28"/>
      <c r="WQH33" s="28"/>
      <c r="WQI33" s="28"/>
      <c r="WQJ33" s="28"/>
      <c r="WQK33" s="28"/>
      <c r="WQL33" s="28"/>
      <c r="WQM33" s="28"/>
      <c r="WQN33" s="28"/>
      <c r="WQO33" s="28"/>
      <c r="WQP33" s="28"/>
      <c r="WQQ33" s="28"/>
      <c r="WQR33" s="28"/>
      <c r="WQS33" s="28"/>
      <c r="WQT33" s="28"/>
      <c r="WQU33" s="28"/>
      <c r="WQV33" s="28"/>
      <c r="WQW33" s="28"/>
      <c r="WQX33" s="28"/>
      <c r="WQY33" s="28"/>
      <c r="WQZ33" s="28"/>
      <c r="WRA33" s="28"/>
      <c r="WRB33" s="28"/>
      <c r="WRC33" s="28"/>
      <c r="WRD33" s="28"/>
      <c r="WRE33" s="28"/>
      <c r="WRF33" s="28"/>
      <c r="WRG33" s="28"/>
      <c r="WRH33" s="28"/>
      <c r="WRI33" s="28"/>
      <c r="WRJ33" s="28"/>
      <c r="WRK33" s="28"/>
      <c r="WRL33" s="28"/>
      <c r="WRM33" s="28"/>
      <c r="WRN33" s="28"/>
      <c r="WRO33" s="28"/>
      <c r="WRP33" s="28"/>
      <c r="WRQ33" s="28"/>
      <c r="WRR33" s="28"/>
      <c r="WRS33" s="28"/>
      <c r="WRT33" s="28"/>
      <c r="WRU33" s="28"/>
      <c r="WRV33" s="28"/>
      <c r="WRW33" s="28"/>
      <c r="WRX33" s="28"/>
      <c r="WRY33" s="28"/>
      <c r="WRZ33" s="28"/>
      <c r="WSA33" s="28"/>
      <c r="WSB33" s="28"/>
      <c r="WSC33" s="28"/>
      <c r="WSD33" s="28"/>
      <c r="WSE33" s="28"/>
      <c r="WSF33" s="28"/>
      <c r="WSG33" s="28"/>
      <c r="WSH33" s="28"/>
      <c r="WSI33" s="28"/>
      <c r="WSJ33" s="28"/>
      <c r="WSK33" s="28"/>
      <c r="WSL33" s="28"/>
      <c r="WSM33" s="28"/>
      <c r="WSN33" s="28"/>
      <c r="WSO33" s="28"/>
      <c r="WSP33" s="28"/>
      <c r="WSQ33" s="28"/>
      <c r="WSR33" s="28"/>
      <c r="WSS33" s="28"/>
      <c r="WST33" s="28"/>
      <c r="WSU33" s="28"/>
      <c r="WSV33" s="28"/>
      <c r="WSW33" s="28"/>
      <c r="WSX33" s="28"/>
      <c r="WSY33" s="28"/>
      <c r="WSZ33" s="28"/>
      <c r="WTA33" s="28"/>
      <c r="WTB33" s="28"/>
      <c r="WTC33" s="28"/>
      <c r="WTD33" s="28"/>
      <c r="WTE33" s="28"/>
      <c r="WTF33" s="28"/>
      <c r="WTG33" s="28"/>
      <c r="WTH33" s="28"/>
      <c r="WTI33" s="28"/>
      <c r="WTJ33" s="28"/>
      <c r="WTK33" s="28"/>
      <c r="WTL33" s="28"/>
      <c r="WTM33" s="28"/>
      <c r="WTN33" s="28"/>
      <c r="WTO33" s="28"/>
      <c r="WTP33" s="28"/>
      <c r="WTQ33" s="28"/>
      <c r="WTR33" s="28"/>
      <c r="WTS33" s="28"/>
      <c r="WTT33" s="28"/>
      <c r="WTU33" s="28"/>
      <c r="WTV33" s="28"/>
      <c r="WTW33" s="28"/>
      <c r="WTX33" s="28"/>
      <c r="WTY33" s="28"/>
      <c r="WTZ33" s="28"/>
      <c r="WUA33" s="28"/>
      <c r="WUB33" s="28"/>
      <c r="WUC33" s="28"/>
      <c r="WUD33" s="28"/>
      <c r="WUE33" s="28"/>
      <c r="WUF33" s="28"/>
      <c r="WUG33" s="28"/>
      <c r="WUH33" s="28"/>
      <c r="WUI33" s="28"/>
      <c r="WUJ33" s="28"/>
      <c r="WUK33" s="28"/>
      <c r="WUL33" s="28"/>
      <c r="WUM33" s="28"/>
      <c r="WUN33" s="28"/>
      <c r="WUO33" s="28"/>
      <c r="WUP33" s="28"/>
      <c r="WUQ33" s="28"/>
      <c r="WUR33" s="28"/>
      <c r="WUS33" s="28"/>
      <c r="WUT33" s="28"/>
      <c r="WUU33" s="28"/>
      <c r="WUV33" s="28"/>
      <c r="WUW33" s="28"/>
      <c r="WUX33" s="28"/>
      <c r="WUY33" s="28"/>
      <c r="WUZ33" s="28"/>
      <c r="WVA33" s="28"/>
      <c r="WVB33" s="28"/>
      <c r="WVC33" s="28"/>
      <c r="WVD33" s="28"/>
      <c r="WVE33" s="28"/>
      <c r="WVF33" s="28"/>
      <c r="WVG33" s="28"/>
      <c r="WVH33" s="28"/>
      <c r="WVI33" s="28"/>
      <c r="WVJ33" s="28"/>
      <c r="WVK33" s="28"/>
      <c r="WVL33" s="28"/>
      <c r="WVM33" s="28"/>
      <c r="WVN33" s="28"/>
      <c r="WVO33" s="28"/>
      <c r="WVP33" s="28"/>
      <c r="WVQ33" s="28"/>
      <c r="WVR33" s="28"/>
      <c r="WVS33" s="28"/>
      <c r="WVT33" s="28"/>
      <c r="WVU33" s="28"/>
      <c r="WVV33" s="28"/>
      <c r="WVW33" s="28"/>
      <c r="WVX33" s="28"/>
      <c r="WVY33" s="28"/>
      <c r="WVZ33" s="28"/>
      <c r="WWA33" s="28"/>
      <c r="WWB33" s="28"/>
      <c r="WWC33" s="28"/>
      <c r="WWD33" s="28"/>
      <c r="WWE33" s="28"/>
      <c r="WWF33" s="28"/>
      <c r="WWG33" s="28"/>
      <c r="WWH33" s="28"/>
      <c r="WWI33" s="28"/>
      <c r="WWJ33" s="28"/>
      <c r="WWK33" s="28"/>
      <c r="WWL33" s="28"/>
      <c r="WWM33" s="28"/>
      <c r="WWN33" s="28"/>
      <c r="WWO33" s="28"/>
      <c r="WWP33" s="28"/>
      <c r="WWQ33" s="28"/>
      <c r="WWR33" s="28"/>
      <c r="WWS33" s="28"/>
      <c r="WWT33" s="28"/>
      <c r="WWU33" s="28"/>
      <c r="WWV33" s="28"/>
      <c r="WWW33" s="28"/>
      <c r="WWX33" s="28"/>
      <c r="WWY33" s="28"/>
      <c r="WWZ33" s="28"/>
      <c r="WXA33" s="28"/>
      <c r="WXB33" s="28"/>
      <c r="WXC33" s="28"/>
      <c r="WXD33" s="28"/>
      <c r="WXE33" s="28"/>
      <c r="WXF33" s="28"/>
      <c r="WXG33" s="28"/>
      <c r="WXH33" s="28"/>
      <c r="WXI33" s="28"/>
      <c r="WXJ33" s="28"/>
      <c r="WXK33" s="28"/>
      <c r="WXL33" s="28"/>
      <c r="WXM33" s="28"/>
      <c r="WXN33" s="28"/>
      <c r="WXO33" s="28"/>
      <c r="WXP33" s="28"/>
      <c r="WXQ33" s="28"/>
      <c r="WXR33" s="28"/>
      <c r="WXS33" s="28"/>
      <c r="WXT33" s="28"/>
      <c r="WXU33" s="28"/>
      <c r="WXV33" s="28"/>
      <c r="WXW33" s="28"/>
      <c r="WXX33" s="28"/>
      <c r="WXY33" s="28"/>
      <c r="WXZ33" s="28"/>
      <c r="WYA33" s="28"/>
      <c r="WYB33" s="28"/>
      <c r="WYC33" s="28"/>
      <c r="WYD33" s="28"/>
      <c r="WYE33" s="28"/>
      <c r="WYF33" s="28"/>
      <c r="WYG33" s="28"/>
      <c r="WYH33" s="28"/>
      <c r="WYI33" s="28"/>
      <c r="WYJ33" s="28"/>
      <c r="WYK33" s="28"/>
      <c r="WYL33" s="28"/>
      <c r="WYM33" s="28"/>
      <c r="WYN33" s="28"/>
      <c r="WYO33" s="28"/>
      <c r="WYP33" s="28"/>
      <c r="WYQ33" s="28"/>
      <c r="WYR33" s="28"/>
      <c r="WYS33" s="28"/>
      <c r="WYT33" s="28"/>
      <c r="WYU33" s="28"/>
      <c r="WYV33" s="28"/>
      <c r="WYW33" s="28"/>
      <c r="WYX33" s="28"/>
      <c r="WYY33" s="28"/>
      <c r="WYZ33" s="28"/>
      <c r="WZA33" s="28"/>
      <c r="WZB33" s="28"/>
      <c r="WZC33" s="28"/>
      <c r="WZD33" s="28"/>
      <c r="WZE33" s="28"/>
      <c r="WZF33" s="28"/>
      <c r="WZG33" s="28"/>
      <c r="WZH33" s="28"/>
      <c r="WZI33" s="28"/>
      <c r="WZJ33" s="28"/>
      <c r="WZK33" s="28"/>
      <c r="WZL33" s="28"/>
      <c r="WZM33" s="28"/>
      <c r="WZN33" s="28"/>
      <c r="WZO33" s="28"/>
      <c r="WZP33" s="28"/>
      <c r="WZQ33" s="28"/>
      <c r="WZR33" s="28"/>
      <c r="WZS33" s="28"/>
      <c r="WZT33" s="28"/>
      <c r="WZU33" s="28"/>
      <c r="WZV33" s="28"/>
      <c r="WZW33" s="28"/>
      <c r="WZX33" s="28"/>
      <c r="WZY33" s="28"/>
      <c r="WZZ33" s="28"/>
      <c r="XAA33" s="28"/>
      <c r="XAB33" s="28"/>
      <c r="XAC33" s="28"/>
      <c r="XAD33" s="28"/>
      <c r="XAE33" s="28"/>
      <c r="XAF33" s="28"/>
      <c r="XAG33" s="28"/>
      <c r="XAH33" s="28"/>
      <c r="XAI33" s="28"/>
      <c r="XAJ33" s="28"/>
      <c r="XAK33" s="28"/>
      <c r="XAL33" s="28"/>
      <c r="XAM33" s="28"/>
      <c r="XAN33" s="28"/>
      <c r="XAO33" s="28"/>
      <c r="XAP33" s="28"/>
      <c r="XAQ33" s="28"/>
      <c r="XAR33" s="28"/>
      <c r="XAS33" s="28"/>
      <c r="XAT33" s="28"/>
      <c r="XAU33" s="28"/>
      <c r="XAV33" s="28"/>
      <c r="XAW33" s="28"/>
      <c r="XAX33" s="28"/>
      <c r="XAY33" s="28"/>
      <c r="XAZ33" s="28"/>
      <c r="XBA33" s="28"/>
      <c r="XBB33" s="28"/>
      <c r="XBC33" s="28"/>
      <c r="XBD33" s="28"/>
      <c r="XBE33" s="28"/>
      <c r="XBF33" s="28"/>
      <c r="XBG33" s="28"/>
      <c r="XBH33" s="28"/>
      <c r="XBI33" s="28"/>
      <c r="XBJ33" s="28"/>
      <c r="XBK33" s="28"/>
      <c r="XBL33" s="28"/>
      <c r="XBM33" s="28"/>
      <c r="XBN33" s="28"/>
      <c r="XBO33" s="28"/>
      <c r="XBP33" s="28"/>
      <c r="XBQ33" s="28"/>
      <c r="XBR33" s="28"/>
      <c r="XBS33" s="28"/>
      <c r="XBT33" s="28"/>
      <c r="XBU33" s="28"/>
      <c r="XBV33" s="28"/>
      <c r="XBW33" s="28"/>
      <c r="XBX33" s="28"/>
      <c r="XBY33" s="28"/>
      <c r="XBZ33" s="28"/>
      <c r="XCA33" s="28"/>
      <c r="XCB33" s="28"/>
      <c r="XCC33" s="28"/>
      <c r="XCD33" s="28"/>
      <c r="XCE33" s="28"/>
      <c r="XCF33" s="28"/>
      <c r="XCG33" s="28"/>
      <c r="XCH33" s="28"/>
      <c r="XCI33" s="28"/>
      <c r="XCJ33" s="28"/>
      <c r="XCK33" s="28"/>
      <c r="XCL33" s="28"/>
      <c r="XCM33" s="28"/>
      <c r="XCN33" s="28"/>
      <c r="XCO33" s="28"/>
      <c r="XCP33" s="28"/>
      <c r="XCQ33" s="28"/>
      <c r="XCR33" s="28"/>
      <c r="XCS33" s="28"/>
      <c r="XCT33" s="28"/>
      <c r="XCU33" s="28"/>
      <c r="XCV33" s="28"/>
      <c r="XCW33" s="28"/>
      <c r="XCX33" s="28"/>
      <c r="XCY33" s="28"/>
      <c r="XCZ33" s="28"/>
      <c r="XDA33" s="28"/>
      <c r="XDB33" s="28"/>
      <c r="XDC33" s="28"/>
      <c r="XDD33" s="28"/>
      <c r="XDE33" s="28"/>
      <c r="XDF33" s="28"/>
      <c r="XDG33" s="28"/>
      <c r="XDH33" s="28"/>
      <c r="XDI33" s="28"/>
      <c r="XDJ33" s="28"/>
      <c r="XDK33" s="28"/>
      <c r="XDL33" s="28"/>
      <c r="XDM33" s="28"/>
      <c r="XDN33" s="28"/>
      <c r="XDO33" s="28"/>
      <c r="XDP33" s="28"/>
      <c r="XDQ33" s="28"/>
      <c r="XDR33" s="28"/>
      <c r="XDS33" s="28"/>
      <c r="XDT33" s="28"/>
      <c r="XDU33" s="28"/>
      <c r="XDV33" s="28"/>
      <c r="XDW33" s="28"/>
      <c r="XDX33" s="28"/>
      <c r="XDY33" s="28"/>
      <c r="XDZ33" s="28"/>
      <c r="XEA33" s="28"/>
      <c r="XEB33" s="28"/>
      <c r="XEC33" s="28"/>
      <c r="XED33" s="28"/>
      <c r="XEE33" s="28"/>
      <c r="XEF33" s="28"/>
      <c r="XEG33" s="28"/>
      <c r="XEH33" s="28"/>
      <c r="XEI33" s="28"/>
      <c r="XEJ33" s="28"/>
      <c r="XEK33" s="28"/>
      <c r="XEL33" s="28"/>
      <c r="XEM33" s="28"/>
      <c r="XEN33" s="28"/>
      <c r="XEO33" s="28"/>
      <c r="XEP33" s="28"/>
      <c r="XEQ33" s="28"/>
      <c r="XER33" s="28"/>
      <c r="XES33" s="28"/>
      <c r="XET33" s="28"/>
      <c r="XEU33" s="28"/>
      <c r="XEV33" s="28"/>
      <c r="XEW33" s="28"/>
      <c r="XEX33" s="28"/>
      <c r="XEY33" s="28"/>
      <c r="XEZ33" s="28"/>
      <c r="XFA33" s="28"/>
      <c r="XFB33" s="28"/>
      <c r="XFC33" s="28"/>
    </row>
    <row r="34" s="3" customFormat="1" ht="24.95" customHeight="1" spans="1:9">
      <c r="A34" s="10" t="s">
        <v>1262</v>
      </c>
      <c r="B34" s="11"/>
      <c r="C34" s="11"/>
      <c r="D34" s="11"/>
      <c r="E34" s="11" t="s">
        <v>1705</v>
      </c>
      <c r="F34" s="11"/>
      <c r="G34" s="11"/>
      <c r="H34" s="11"/>
      <c r="I34" s="11"/>
    </row>
    <row r="35" s="3" customFormat="1" ht="24.95" customHeight="1" spans="1:9">
      <c r="A35" s="10" t="s">
        <v>1643</v>
      </c>
      <c r="B35" s="11"/>
      <c r="C35" s="11"/>
      <c r="D35" s="11"/>
      <c r="E35" s="11" t="s">
        <v>1644</v>
      </c>
      <c r="F35" s="11"/>
      <c r="G35" s="11"/>
      <c r="H35" s="11"/>
      <c r="I35" s="11"/>
    </row>
    <row r="36" s="3" customFormat="1" ht="28" customHeight="1" spans="1:9">
      <c r="A36" s="10" t="s">
        <v>1645</v>
      </c>
      <c r="B36" s="11"/>
      <c r="C36" s="11"/>
      <c r="D36" s="11"/>
      <c r="E36" s="12" t="s">
        <v>1646</v>
      </c>
      <c r="F36" s="12"/>
      <c r="G36" s="12"/>
      <c r="H36" s="12"/>
      <c r="I36" s="12"/>
    </row>
    <row r="37" s="3" customFormat="1" ht="32.65" customHeight="1" spans="1:9">
      <c r="A37" s="10" t="s">
        <v>1647</v>
      </c>
      <c r="B37" s="11" t="s">
        <v>1648</v>
      </c>
      <c r="C37" s="11"/>
      <c r="D37" s="11"/>
      <c r="E37" s="12"/>
      <c r="F37" s="12"/>
      <c r="G37" s="12"/>
      <c r="H37" s="12"/>
      <c r="I37" s="12"/>
    </row>
    <row r="38" s="3" customFormat="1" ht="32.65" customHeight="1" spans="1:9">
      <c r="A38" s="10"/>
      <c r="B38" s="11" t="s">
        <v>1649</v>
      </c>
      <c r="C38" s="11"/>
      <c r="D38" s="11"/>
      <c r="E38" s="13"/>
      <c r="F38" s="13"/>
      <c r="G38" s="13"/>
      <c r="H38" s="13"/>
      <c r="I38" s="13"/>
    </row>
    <row r="39" s="3" customFormat="1" ht="32.65" customHeight="1" spans="1:10">
      <c r="A39" s="10"/>
      <c r="B39" s="11" t="s">
        <v>1650</v>
      </c>
      <c r="C39" s="11"/>
      <c r="D39" s="11"/>
      <c r="E39" s="10" t="s">
        <v>1651</v>
      </c>
      <c r="F39" s="10" t="s">
        <v>1652</v>
      </c>
      <c r="G39" s="10" t="s">
        <v>1653</v>
      </c>
      <c r="H39" s="10" t="s">
        <v>1654</v>
      </c>
      <c r="I39" s="10"/>
      <c r="J39" s="29"/>
    </row>
    <row r="40" s="3" customFormat="1" ht="29" customHeight="1" spans="1:9">
      <c r="A40" s="10"/>
      <c r="B40" s="11" t="s">
        <v>1655</v>
      </c>
      <c r="C40" s="11"/>
      <c r="D40" s="11"/>
      <c r="E40" s="14" t="s">
        <v>1706</v>
      </c>
      <c r="F40" s="14"/>
      <c r="G40" s="14"/>
      <c r="H40" s="14"/>
      <c r="I40" s="14"/>
    </row>
    <row r="41" s="3" customFormat="1" ht="54" customHeight="1" spans="1:14">
      <c r="A41" s="10"/>
      <c r="B41" s="11" t="s">
        <v>1657</v>
      </c>
      <c r="C41" s="11"/>
      <c r="D41" s="11"/>
      <c r="E41" s="12" t="s">
        <v>1707</v>
      </c>
      <c r="F41" s="12"/>
      <c r="G41" s="12"/>
      <c r="H41" s="12"/>
      <c r="I41" s="12"/>
      <c r="N41" s="30"/>
    </row>
    <row r="42" s="3" customFormat="1" ht="21.95" customHeight="1" spans="1:9">
      <c r="A42" s="10"/>
      <c r="B42" s="11" t="s">
        <v>1659</v>
      </c>
      <c r="C42" s="11"/>
      <c r="D42" s="11"/>
      <c r="E42" s="12"/>
      <c r="F42" s="12"/>
      <c r="G42" s="12"/>
      <c r="H42" s="12"/>
      <c r="I42" s="12"/>
    </row>
    <row r="43" s="3" customFormat="1" ht="32.65" customHeight="1" spans="1:9">
      <c r="A43" s="10"/>
      <c r="B43" s="11" t="s">
        <v>1660</v>
      </c>
      <c r="C43" s="11"/>
      <c r="D43" s="11"/>
      <c r="E43" s="11" t="s">
        <v>1661</v>
      </c>
      <c r="F43" s="11"/>
      <c r="G43" s="11"/>
      <c r="H43" s="11"/>
      <c r="I43" s="11"/>
    </row>
    <row r="44" s="3" customFormat="1" ht="24" customHeight="1" spans="1:10">
      <c r="A44" s="10" t="s">
        <v>1662</v>
      </c>
      <c r="B44" s="11"/>
      <c r="C44" s="11" t="s">
        <v>1663</v>
      </c>
      <c r="D44" s="11"/>
      <c r="E44" s="15"/>
      <c r="F44" s="15"/>
      <c r="G44" s="15"/>
      <c r="H44" s="15"/>
      <c r="I44" s="15"/>
      <c r="J44" s="29"/>
    </row>
    <row r="45" s="3" customFormat="1" ht="24" customHeight="1" spans="1:10">
      <c r="A45" s="10"/>
      <c r="B45" s="11"/>
      <c r="C45" s="11" t="s">
        <v>1664</v>
      </c>
      <c r="D45" s="11"/>
      <c r="E45" s="16">
        <v>1245</v>
      </c>
      <c r="F45" s="16"/>
      <c r="G45" s="16"/>
      <c r="H45" s="16"/>
      <c r="I45" s="16"/>
      <c r="J45" s="29"/>
    </row>
    <row r="46" s="3" customFormat="1" ht="24" customHeight="1" spans="1:10">
      <c r="A46" s="10"/>
      <c r="B46" s="11"/>
      <c r="C46" s="11" t="s">
        <v>1665</v>
      </c>
      <c r="D46" s="11"/>
      <c r="E46" s="15"/>
      <c r="F46" s="15"/>
      <c r="G46" s="15"/>
      <c r="H46" s="15"/>
      <c r="I46" s="15"/>
      <c r="J46" s="29"/>
    </row>
    <row r="47" s="3" customFormat="1" ht="20.1" customHeight="1" spans="1:9">
      <c r="A47" s="10" t="s">
        <v>1666</v>
      </c>
      <c r="B47" s="10" t="s">
        <v>1667</v>
      </c>
      <c r="C47" s="10"/>
      <c r="D47" s="10"/>
      <c r="E47" s="10"/>
      <c r="F47" s="10"/>
      <c r="G47" s="10"/>
      <c r="H47" s="10"/>
      <c r="I47" s="10"/>
    </row>
    <row r="48" s="3" customFormat="1" ht="54" customHeight="1" spans="1:9">
      <c r="A48" s="10"/>
      <c r="B48" s="11" t="s">
        <v>1668</v>
      </c>
      <c r="C48" s="11"/>
      <c r="D48" s="11"/>
      <c r="E48" s="11"/>
      <c r="F48" s="11"/>
      <c r="G48" s="11"/>
      <c r="H48" s="11"/>
      <c r="I48" s="11"/>
    </row>
    <row r="49" s="3" customFormat="1" ht="26.1" customHeight="1" spans="1:9">
      <c r="A49" s="10" t="s">
        <v>1669</v>
      </c>
      <c r="B49" s="10" t="s">
        <v>1670</v>
      </c>
      <c r="C49" s="10" t="s">
        <v>1671</v>
      </c>
      <c r="D49" s="10" t="s">
        <v>1672</v>
      </c>
      <c r="E49" s="10" t="s">
        <v>1673</v>
      </c>
      <c r="F49" s="10" t="s">
        <v>1674</v>
      </c>
      <c r="G49" s="10" t="s">
        <v>1675</v>
      </c>
      <c r="H49" s="10" t="s">
        <v>1676</v>
      </c>
      <c r="I49" s="10" t="s">
        <v>1677</v>
      </c>
    </row>
    <row r="50" s="4" customFormat="1" ht="31.2" spans="1:9">
      <c r="A50" s="10"/>
      <c r="B50" s="17" t="s">
        <v>1678</v>
      </c>
      <c r="C50" s="24" t="s">
        <v>1679</v>
      </c>
      <c r="D50" s="25" t="s">
        <v>1708</v>
      </c>
      <c r="E50" s="10"/>
      <c r="F50" s="10" t="s">
        <v>1709</v>
      </c>
      <c r="G50" s="10" t="s">
        <v>1710</v>
      </c>
      <c r="H50" s="18">
        <v>0.3</v>
      </c>
      <c r="I50" s="10"/>
    </row>
    <row r="51" s="4" customFormat="1" spans="1:9">
      <c r="A51" s="10"/>
      <c r="B51" s="17"/>
      <c r="C51" s="26"/>
      <c r="D51" s="12" t="s">
        <v>1711</v>
      </c>
      <c r="E51" s="10"/>
      <c r="F51" s="10" t="s">
        <v>1712</v>
      </c>
      <c r="G51" s="10" t="s">
        <v>1713</v>
      </c>
      <c r="H51" s="18">
        <v>0.4</v>
      </c>
      <c r="I51" s="10"/>
    </row>
    <row r="52" s="4" customFormat="1" ht="43.2" spans="1:9">
      <c r="A52" s="10"/>
      <c r="B52" s="17"/>
      <c r="C52" s="27"/>
      <c r="D52" s="12" t="s">
        <v>1714</v>
      </c>
      <c r="E52" s="10"/>
      <c r="F52" s="10" t="s">
        <v>1715</v>
      </c>
      <c r="G52" s="10" t="s">
        <v>1716</v>
      </c>
      <c r="H52" s="18">
        <v>0.3</v>
      </c>
      <c r="I52" s="10"/>
    </row>
    <row r="53" s="4" customFormat="1" spans="1:9">
      <c r="A53" s="10"/>
      <c r="B53" s="17"/>
      <c r="C53" s="24" t="s">
        <v>1686</v>
      </c>
      <c r="D53" s="12" t="s">
        <v>1717</v>
      </c>
      <c r="E53" s="10"/>
      <c r="F53" s="18" t="s">
        <v>1688</v>
      </c>
      <c r="G53" s="10"/>
      <c r="H53" s="19"/>
      <c r="I53" s="10"/>
    </row>
    <row r="54" s="4" customFormat="1" ht="22.5" customHeight="1" spans="1:9">
      <c r="A54" s="10"/>
      <c r="B54" s="17"/>
      <c r="C54" s="26"/>
      <c r="D54" s="12" t="s">
        <v>1718</v>
      </c>
      <c r="E54" s="10"/>
      <c r="F54" s="18" t="s">
        <v>1688</v>
      </c>
      <c r="G54" s="10"/>
      <c r="H54" s="19"/>
      <c r="I54" s="10"/>
    </row>
    <row r="55" s="4" customFormat="1" ht="22.5" customHeight="1" spans="1:9">
      <c r="A55" s="10"/>
      <c r="B55" s="17"/>
      <c r="C55" s="27"/>
      <c r="D55" s="12" t="s">
        <v>1719</v>
      </c>
      <c r="E55" s="10"/>
      <c r="F55" s="18" t="s">
        <v>1688</v>
      </c>
      <c r="G55" s="10"/>
      <c r="H55" s="19"/>
      <c r="I55" s="10"/>
    </row>
    <row r="56" s="4" customFormat="1" ht="27" customHeight="1" spans="1:9">
      <c r="A56" s="10"/>
      <c r="B56" s="17"/>
      <c r="C56" s="17" t="s">
        <v>1690</v>
      </c>
      <c r="D56" s="12" t="s">
        <v>1691</v>
      </c>
      <c r="E56" s="10"/>
      <c r="F56" s="10" t="s">
        <v>1720</v>
      </c>
      <c r="G56" s="10"/>
      <c r="H56" s="19"/>
      <c r="I56" s="10"/>
    </row>
    <row r="57" s="4" customFormat="1" ht="27" customHeight="1" spans="1:9">
      <c r="A57" s="10"/>
      <c r="B57" s="17"/>
      <c r="C57" s="17"/>
      <c r="D57" s="20"/>
      <c r="E57" s="21"/>
      <c r="F57" s="21"/>
      <c r="G57" s="21"/>
      <c r="H57" s="22"/>
      <c r="I57" s="10"/>
    </row>
    <row r="58" s="4" customFormat="1" ht="27" customHeight="1" spans="1:9">
      <c r="A58" s="10"/>
      <c r="B58" s="17"/>
      <c r="C58" s="17" t="s">
        <v>1693</v>
      </c>
      <c r="D58" s="20"/>
      <c r="E58" s="21"/>
      <c r="F58" s="21"/>
      <c r="G58" s="21"/>
      <c r="H58" s="22"/>
      <c r="I58" s="10"/>
    </row>
    <row r="59" s="4" customFormat="1" ht="27" customHeight="1" spans="1:9">
      <c r="A59" s="10"/>
      <c r="B59" s="17"/>
      <c r="C59" s="17"/>
      <c r="D59" s="20"/>
      <c r="E59" s="21"/>
      <c r="F59" s="21"/>
      <c r="G59" s="21"/>
      <c r="H59" s="22"/>
      <c r="I59" s="10"/>
    </row>
    <row r="60" s="4" customFormat="1" ht="27" customHeight="1" spans="1:9">
      <c r="A60" s="10"/>
      <c r="B60" s="17" t="s">
        <v>1694</v>
      </c>
      <c r="C60" s="17" t="s">
        <v>1695</v>
      </c>
      <c r="D60" s="20"/>
      <c r="E60" s="21"/>
      <c r="F60" s="21"/>
      <c r="G60" s="21"/>
      <c r="H60" s="22"/>
      <c r="I60" s="10"/>
    </row>
    <row r="61" s="4" customFormat="1" ht="27" customHeight="1" spans="1:9">
      <c r="A61" s="10"/>
      <c r="B61" s="17"/>
      <c r="C61" s="17" t="s">
        <v>1696</v>
      </c>
      <c r="D61" s="20"/>
      <c r="E61" s="21"/>
      <c r="F61" s="21"/>
      <c r="G61" s="21"/>
      <c r="H61" s="22"/>
      <c r="I61" s="10"/>
    </row>
    <row r="62" s="4" customFormat="1" ht="27" customHeight="1" spans="1:9">
      <c r="A62" s="10"/>
      <c r="B62" s="17"/>
      <c r="C62" s="17" t="s">
        <v>1699</v>
      </c>
      <c r="D62" s="20" t="s">
        <v>1700</v>
      </c>
      <c r="E62" s="21"/>
      <c r="F62" s="21" t="s">
        <v>1701</v>
      </c>
      <c r="G62" s="21"/>
      <c r="H62" s="22"/>
      <c r="I62" s="10"/>
    </row>
    <row r="63" s="4" customFormat="1" ht="27" customHeight="1" spans="1:9">
      <c r="A63" s="10"/>
      <c r="B63" s="17"/>
      <c r="C63" s="17" t="s">
        <v>1702</v>
      </c>
      <c r="D63" s="20" t="s">
        <v>1721</v>
      </c>
      <c r="E63" s="21"/>
      <c r="F63" s="21" t="s">
        <v>1698</v>
      </c>
      <c r="G63" s="21"/>
      <c r="H63" s="22"/>
      <c r="I63" s="10"/>
    </row>
    <row r="64" s="4" customFormat="1" ht="27" customHeight="1" spans="1:9">
      <c r="A64" s="10"/>
      <c r="B64" s="23" t="s">
        <v>1703</v>
      </c>
      <c r="C64" s="23" t="s">
        <v>1704</v>
      </c>
      <c r="D64" s="20"/>
      <c r="E64" s="21"/>
      <c r="F64" s="21"/>
      <c r="G64" s="21"/>
      <c r="H64" s="22"/>
      <c r="I64" s="10"/>
    </row>
    <row r="65" s="3" customFormat="1" ht="43" customHeight="1" spans="1:9">
      <c r="A65" s="31" t="s">
        <v>1722</v>
      </c>
      <c r="B65" s="32"/>
      <c r="C65" s="32"/>
      <c r="D65" s="32"/>
      <c r="E65" s="32"/>
      <c r="F65" s="32"/>
      <c r="G65" s="32"/>
      <c r="H65" s="32"/>
      <c r="I65" s="32"/>
    </row>
  </sheetData>
  <mergeCells count="79">
    <mergeCell ref="A2:I2"/>
    <mergeCell ref="A3:D3"/>
    <mergeCell ref="E3:I3"/>
    <mergeCell ref="A4:D4"/>
    <mergeCell ref="E4:I4"/>
    <mergeCell ref="A5:D5"/>
    <mergeCell ref="E5:I5"/>
    <mergeCell ref="B6:D6"/>
    <mergeCell ref="E6:I6"/>
    <mergeCell ref="B7:D7"/>
    <mergeCell ref="E7:I7"/>
    <mergeCell ref="B8:D8"/>
    <mergeCell ref="H8:I8"/>
    <mergeCell ref="B9:D9"/>
    <mergeCell ref="E9:I9"/>
    <mergeCell ref="B10:D10"/>
    <mergeCell ref="E10:I10"/>
    <mergeCell ref="B11:D11"/>
    <mergeCell ref="E11:I11"/>
    <mergeCell ref="B12:D12"/>
    <mergeCell ref="E12:I12"/>
    <mergeCell ref="C13:D13"/>
    <mergeCell ref="E13:I13"/>
    <mergeCell ref="C14:D14"/>
    <mergeCell ref="E14:I14"/>
    <mergeCell ref="C15:D15"/>
    <mergeCell ref="E15:I15"/>
    <mergeCell ref="B16:I16"/>
    <mergeCell ref="B17:I17"/>
    <mergeCell ref="A33:I33"/>
    <mergeCell ref="A34:D34"/>
    <mergeCell ref="E34:I34"/>
    <mergeCell ref="A35:D35"/>
    <mergeCell ref="E35:I35"/>
    <mergeCell ref="A36:D36"/>
    <mergeCell ref="E36:I36"/>
    <mergeCell ref="B37:D37"/>
    <mergeCell ref="E37:I37"/>
    <mergeCell ref="B38:D38"/>
    <mergeCell ref="E38:I38"/>
    <mergeCell ref="B39:D39"/>
    <mergeCell ref="H39:I39"/>
    <mergeCell ref="B40:D40"/>
    <mergeCell ref="E40:I40"/>
    <mergeCell ref="B41:D41"/>
    <mergeCell ref="E41:I41"/>
    <mergeCell ref="B42:D42"/>
    <mergeCell ref="E42:I42"/>
    <mergeCell ref="B43:D43"/>
    <mergeCell ref="E43:I43"/>
    <mergeCell ref="C44:D44"/>
    <mergeCell ref="E44:I44"/>
    <mergeCell ref="C45:D45"/>
    <mergeCell ref="E45:I45"/>
    <mergeCell ref="C46:D46"/>
    <mergeCell ref="E46:I46"/>
    <mergeCell ref="B47:I47"/>
    <mergeCell ref="B48:I48"/>
    <mergeCell ref="A65:I65"/>
    <mergeCell ref="A6:A12"/>
    <mergeCell ref="A16:A17"/>
    <mergeCell ref="A18:A31"/>
    <mergeCell ref="A37:A43"/>
    <mergeCell ref="A47:A48"/>
    <mergeCell ref="A49:A64"/>
    <mergeCell ref="B19:B26"/>
    <mergeCell ref="B27:B30"/>
    <mergeCell ref="B50:B59"/>
    <mergeCell ref="B60:B63"/>
    <mergeCell ref="C19:C20"/>
    <mergeCell ref="C21:C22"/>
    <mergeCell ref="C23:C24"/>
    <mergeCell ref="C25:C26"/>
    <mergeCell ref="C50:C52"/>
    <mergeCell ref="C53:C55"/>
    <mergeCell ref="C56:C57"/>
    <mergeCell ref="C58:C59"/>
    <mergeCell ref="A13:B15"/>
    <mergeCell ref="A44:B46"/>
  </mergeCells>
  <printOptions horizontalCentered="1"/>
  <pageMargins left="0.590277777777778" right="0.590277777777778" top="0.786805555555556" bottom="0.786805555555556" header="0.5" footer="0.5"/>
  <pageSetup paperSize="9" scale="4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2"/>
  <sheetViews>
    <sheetView showZeros="0" view="pageBreakPreview" zoomScale="85" zoomScaleNormal="100" zoomScaleSheetLayoutView="85" workbookViewId="0">
      <selection activeCell="D5" sqref="D5"/>
    </sheetView>
  </sheetViews>
  <sheetFormatPr defaultColWidth="9" defaultRowHeight="15.6" outlineLevelCol="6"/>
  <cols>
    <col min="1" max="1" width="36.625" style="296" customWidth="1"/>
    <col min="2" max="2" width="12.625" style="296" customWidth="1"/>
    <col min="3" max="3" width="36.625" style="296" customWidth="1"/>
    <col min="4" max="4" width="12.625" style="296" customWidth="1"/>
    <col min="5" max="16384" width="9" style="296"/>
  </cols>
  <sheetData>
    <row r="1" s="555" customFormat="1" ht="24" customHeight="1" spans="1:1">
      <c r="A1" s="556" t="s">
        <v>10</v>
      </c>
    </row>
    <row r="2" s="292" customFormat="1" ht="42" customHeight="1" spans="1:4">
      <c r="A2" s="557" t="s">
        <v>9</v>
      </c>
      <c r="B2" s="558"/>
      <c r="C2" s="558"/>
      <c r="D2" s="558"/>
    </row>
    <row r="3" s="293" customFormat="1" ht="27" customHeight="1" spans="2:4">
      <c r="B3" s="559"/>
      <c r="C3" s="559" t="s">
        <v>84</v>
      </c>
      <c r="D3" s="559"/>
    </row>
    <row r="4" s="294" customFormat="1" ht="26" customHeight="1" spans="1:4">
      <c r="A4" s="139" t="s">
        <v>146</v>
      </c>
      <c r="B4" s="140" t="s">
        <v>86</v>
      </c>
      <c r="C4" s="141" t="s">
        <v>147</v>
      </c>
      <c r="D4" s="141" t="s">
        <v>86</v>
      </c>
    </row>
    <row r="5" s="295" customFormat="1" ht="24" customHeight="1" spans="1:4">
      <c r="A5" s="560" t="s">
        <v>148</v>
      </c>
      <c r="B5" s="505">
        <f>'1.'!B32</f>
        <v>13532</v>
      </c>
      <c r="C5" s="561" t="s">
        <v>149</v>
      </c>
      <c r="D5" s="505">
        <v>96928</v>
      </c>
    </row>
    <row r="6" s="295" customFormat="1" ht="24" customHeight="1" spans="1:4">
      <c r="A6" s="560" t="s">
        <v>150</v>
      </c>
      <c r="B6" s="505">
        <f>B7+B10+B11+B25+B29</f>
        <v>86335</v>
      </c>
      <c r="C6" s="561" t="s">
        <v>151</v>
      </c>
      <c r="D6" s="505">
        <v>860</v>
      </c>
    </row>
    <row r="7" s="295" customFormat="1" ht="24" customHeight="1" spans="1:4">
      <c r="A7" s="504" t="s">
        <v>152</v>
      </c>
      <c r="B7" s="506">
        <v>68985</v>
      </c>
      <c r="C7" s="504" t="s">
        <v>153</v>
      </c>
      <c r="D7" s="505">
        <v>860</v>
      </c>
    </row>
    <row r="8" s="295" customFormat="1" ht="24" customHeight="1" spans="1:4">
      <c r="A8" s="509" t="s">
        <v>154</v>
      </c>
      <c r="B8" s="506">
        <v>68985</v>
      </c>
      <c r="C8" s="509" t="s">
        <v>155</v>
      </c>
      <c r="D8" s="505"/>
    </row>
    <row r="9" s="295" customFormat="1" ht="24" customHeight="1" spans="1:4">
      <c r="A9" s="509" t="s">
        <v>156</v>
      </c>
      <c r="B9" s="506"/>
      <c r="C9" s="509" t="s">
        <v>157</v>
      </c>
      <c r="D9" s="505">
        <v>860</v>
      </c>
    </row>
    <row r="10" s="295" customFormat="1" ht="24" customHeight="1" spans="1:4">
      <c r="A10" s="504" t="s">
        <v>158</v>
      </c>
      <c r="B10" s="506">
        <v>16053</v>
      </c>
      <c r="C10" s="504" t="s">
        <v>159</v>
      </c>
      <c r="D10" s="505"/>
    </row>
    <row r="11" s="295" customFormat="1" ht="24" customHeight="1" spans="1:4">
      <c r="A11" s="504" t="s">
        <v>160</v>
      </c>
      <c r="B11" s="506">
        <v>19</v>
      </c>
      <c r="C11" s="504" t="s">
        <v>161</v>
      </c>
      <c r="D11" s="505"/>
    </row>
    <row r="12" s="295" customFormat="1" ht="24" customHeight="1" spans="1:4">
      <c r="A12" s="509" t="s">
        <v>162</v>
      </c>
      <c r="B12" s="506"/>
      <c r="C12" s="509" t="s">
        <v>163</v>
      </c>
      <c r="D12" s="505"/>
    </row>
    <row r="13" s="295" customFormat="1" ht="24" customHeight="1" spans="1:4">
      <c r="A13" s="509" t="s">
        <v>164</v>
      </c>
      <c r="B13" s="506">
        <v>19</v>
      </c>
      <c r="C13" s="509" t="s">
        <v>165</v>
      </c>
      <c r="D13" s="505"/>
    </row>
    <row r="14" s="295" customFormat="1" ht="24" customHeight="1" spans="1:4">
      <c r="A14" s="509" t="s">
        <v>166</v>
      </c>
      <c r="B14" s="506"/>
      <c r="C14" s="509" t="s">
        <v>167</v>
      </c>
      <c r="D14" s="506"/>
    </row>
    <row r="15" s="295" customFormat="1" ht="24" customHeight="1" spans="1:7">
      <c r="A15" s="504" t="s">
        <v>168</v>
      </c>
      <c r="B15" s="506"/>
      <c r="C15" s="509" t="s">
        <v>169</v>
      </c>
      <c r="D15" s="506"/>
      <c r="G15" s="562"/>
    </row>
    <row r="16" s="295" customFormat="1" ht="24" customHeight="1" spans="1:7">
      <c r="A16" s="509" t="s">
        <v>170</v>
      </c>
      <c r="B16" s="506"/>
      <c r="C16" s="504" t="s">
        <v>171</v>
      </c>
      <c r="D16" s="563"/>
      <c r="F16" s="507"/>
      <c r="G16" s="564"/>
    </row>
    <row r="17" s="295" customFormat="1" ht="24" customHeight="1" spans="1:7">
      <c r="A17" s="509" t="s">
        <v>172</v>
      </c>
      <c r="B17" s="506"/>
      <c r="C17" s="504" t="s">
        <v>173</v>
      </c>
      <c r="D17" s="315"/>
      <c r="F17" s="507"/>
      <c r="G17" s="564"/>
    </row>
    <row r="18" s="295" customFormat="1" ht="24" customHeight="1" spans="1:7">
      <c r="A18" s="509" t="s">
        <v>174</v>
      </c>
      <c r="B18" s="506"/>
      <c r="C18" s="504" t="s">
        <v>175</v>
      </c>
      <c r="D18" s="315"/>
      <c r="F18" s="507"/>
      <c r="G18" s="564"/>
    </row>
    <row r="19" s="295" customFormat="1" ht="24" customHeight="1" spans="1:7">
      <c r="A19" s="509" t="s">
        <v>176</v>
      </c>
      <c r="B19" s="506"/>
      <c r="C19" s="504" t="s">
        <v>177</v>
      </c>
      <c r="D19" s="315"/>
      <c r="F19" s="507"/>
      <c r="G19" s="564"/>
    </row>
    <row r="20" s="295" customFormat="1" ht="24" customHeight="1" spans="1:7">
      <c r="A20" s="504" t="s">
        <v>178</v>
      </c>
      <c r="B20" s="506"/>
      <c r="C20" s="313" t="s">
        <v>179</v>
      </c>
      <c r="D20" s="505">
        <v>2079</v>
      </c>
      <c r="F20" s="507"/>
      <c r="G20" s="564"/>
    </row>
    <row r="21" s="295" customFormat="1" ht="24" customHeight="1" spans="1:7">
      <c r="A21" s="509" t="s">
        <v>180</v>
      </c>
      <c r="B21" s="506"/>
      <c r="C21" s="504" t="s">
        <v>181</v>
      </c>
      <c r="D21" s="505">
        <v>2079</v>
      </c>
      <c r="F21" s="507"/>
      <c r="G21" s="564"/>
    </row>
    <row r="22" s="295" customFormat="1" ht="24" customHeight="1" spans="1:7">
      <c r="A22" s="509" t="s">
        <v>182</v>
      </c>
      <c r="B22" s="506"/>
      <c r="C22" s="509" t="s">
        <v>183</v>
      </c>
      <c r="D22" s="505">
        <v>2079</v>
      </c>
      <c r="F22" s="564"/>
      <c r="G22" s="564"/>
    </row>
    <row r="23" ht="24" customHeight="1" spans="1:4">
      <c r="A23" s="509" t="s">
        <v>184</v>
      </c>
      <c r="B23" s="506"/>
      <c r="C23" s="509" t="s">
        <v>185</v>
      </c>
      <c r="D23" s="505"/>
    </row>
    <row r="24" ht="24" customHeight="1" spans="1:4">
      <c r="A24" s="509" t="s">
        <v>186</v>
      </c>
      <c r="B24" s="506"/>
      <c r="C24" s="509" t="s">
        <v>187</v>
      </c>
      <c r="D24" s="505"/>
    </row>
    <row r="25" ht="24" customHeight="1" spans="1:4">
      <c r="A25" s="504" t="s">
        <v>188</v>
      </c>
      <c r="B25" s="317">
        <v>3588</v>
      </c>
      <c r="C25" s="316" t="s">
        <v>189</v>
      </c>
      <c r="D25" s="505"/>
    </row>
    <row r="26" ht="24" customHeight="1" spans="1:4">
      <c r="A26" s="504" t="s">
        <v>190</v>
      </c>
      <c r="B26" s="203"/>
      <c r="C26" s="565"/>
      <c r="D26" s="505"/>
    </row>
    <row r="27" ht="24" customHeight="1" spans="1:4">
      <c r="A27" s="504" t="s">
        <v>191</v>
      </c>
      <c r="B27" s="203"/>
      <c r="C27" s="565"/>
      <c r="D27" s="505"/>
    </row>
    <row r="28" ht="24" customHeight="1" spans="1:4">
      <c r="A28" s="504" t="s">
        <v>192</v>
      </c>
      <c r="B28" s="203"/>
      <c r="C28" s="565"/>
      <c r="D28" s="505"/>
    </row>
    <row r="29" ht="24" customHeight="1" spans="1:4">
      <c r="A29" s="504" t="s">
        <v>193</v>
      </c>
      <c r="B29" s="317">
        <f>SUM(B30:B31)</f>
        <v>-2310</v>
      </c>
      <c r="C29" s="565"/>
      <c r="D29" s="566"/>
    </row>
    <row r="30" ht="24" customHeight="1" spans="1:4">
      <c r="A30" s="509" t="s">
        <v>194</v>
      </c>
      <c r="B30" s="317"/>
      <c r="C30" s="565"/>
      <c r="D30" s="566"/>
    </row>
    <row r="31" ht="24" customHeight="1" spans="1:4">
      <c r="A31" s="509" t="s">
        <v>195</v>
      </c>
      <c r="B31" s="317">
        <v>-2310</v>
      </c>
      <c r="C31" s="565"/>
      <c r="D31" s="566"/>
    </row>
    <row r="32" ht="24" customHeight="1" spans="1:4">
      <c r="A32" s="504"/>
      <c r="B32" s="317"/>
      <c r="C32" s="565"/>
      <c r="D32" s="566"/>
    </row>
    <row r="33" ht="24" customHeight="1" spans="1:4">
      <c r="A33" s="316" t="s">
        <v>189</v>
      </c>
      <c r="B33" s="505"/>
      <c r="C33" s="565"/>
      <c r="D33" s="566"/>
    </row>
    <row r="34" ht="24" customHeight="1" spans="1:4">
      <c r="A34" s="148" t="s">
        <v>196</v>
      </c>
      <c r="B34" s="567">
        <f>B5+B6</f>
        <v>99867</v>
      </c>
      <c r="C34" s="149" t="s">
        <v>197</v>
      </c>
      <c r="D34" s="567">
        <f>D5+D6+D20</f>
        <v>99867</v>
      </c>
    </row>
    <row r="35" ht="24" customHeight="1" spans="1:2">
      <c r="A35" s="295"/>
      <c r="B35" s="568"/>
    </row>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sheetData>
  <mergeCells count="2">
    <mergeCell ref="A2:D2"/>
    <mergeCell ref="C3:D3"/>
  </mergeCells>
  <printOptions horizontalCentered="1"/>
  <pageMargins left="0.590277777777778" right="0.590277777777778" top="0.786805555555556" bottom="0.786805555555556" header="0.5" footer="0.5"/>
  <pageSetup paperSize="9" scale="76"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5"/>
  <sheetViews>
    <sheetView showGridLines="0" showZeros="0" view="pageBreakPreview" zoomScale="85" zoomScaleNormal="100" zoomScaleSheetLayoutView="85" workbookViewId="0">
      <selection activeCell="A2" sqref="A2:B2"/>
    </sheetView>
  </sheetViews>
  <sheetFormatPr defaultColWidth="9" defaultRowHeight="15" customHeight="1" outlineLevelCol="7"/>
  <cols>
    <col min="1" max="1" width="46.75" style="543" customWidth="1"/>
    <col min="2" max="2" width="36.875" style="543" customWidth="1"/>
    <col min="3" max="16384" width="9" style="543"/>
  </cols>
  <sheetData>
    <row r="1" s="331" customFormat="1" ht="24" customHeight="1" spans="1:2">
      <c r="A1" s="336" t="s">
        <v>11</v>
      </c>
      <c r="B1" s="337"/>
    </row>
    <row r="2" s="539" customFormat="1" ht="42" customHeight="1" spans="1:2">
      <c r="A2" s="544" t="s">
        <v>5</v>
      </c>
      <c r="B2" s="544"/>
    </row>
    <row r="3" s="540" customFormat="1" ht="27" customHeight="1" spans="2:8">
      <c r="B3" s="545" t="s">
        <v>84</v>
      </c>
      <c r="H3" s="546"/>
    </row>
    <row r="4" s="541" customFormat="1" ht="30" customHeight="1" spans="1:8">
      <c r="A4" s="289" t="s">
        <v>85</v>
      </c>
      <c r="B4" s="289" t="s">
        <v>86</v>
      </c>
      <c r="H4" s="547"/>
    </row>
    <row r="5" s="541" customFormat="1" ht="24" customHeight="1" spans="1:2">
      <c r="A5" s="548" t="s">
        <v>87</v>
      </c>
      <c r="B5" s="391">
        <v>9068</v>
      </c>
    </row>
    <row r="6" s="379" customFormat="1" ht="24" customHeight="1" spans="1:2">
      <c r="A6" s="549" t="s">
        <v>88</v>
      </c>
      <c r="B6" s="550">
        <v>1638</v>
      </c>
    </row>
    <row r="7" s="379" customFormat="1" ht="24" customHeight="1" spans="1:2">
      <c r="A7" s="549" t="s">
        <v>89</v>
      </c>
      <c r="B7" s="550">
        <v>142</v>
      </c>
    </row>
    <row r="8" s="379" customFormat="1" ht="24" customHeight="1" spans="1:2">
      <c r="A8" s="549" t="s">
        <v>90</v>
      </c>
      <c r="B8" s="550"/>
    </row>
    <row r="9" s="379" customFormat="1" ht="24" customHeight="1" spans="1:2">
      <c r="A9" s="549" t="s">
        <v>91</v>
      </c>
      <c r="B9" s="550">
        <v>123</v>
      </c>
    </row>
    <row r="10" s="379" customFormat="1" ht="24" customHeight="1" spans="1:2">
      <c r="A10" s="549" t="s">
        <v>92</v>
      </c>
      <c r="B10" s="550">
        <v>804</v>
      </c>
    </row>
    <row r="11" s="379" customFormat="1" ht="24" customHeight="1" spans="1:2">
      <c r="A11" s="549" t="s">
        <v>93</v>
      </c>
      <c r="B11" s="550">
        <v>195</v>
      </c>
    </row>
    <row r="12" s="379" customFormat="1" ht="24" customHeight="1" spans="1:2">
      <c r="A12" s="549" t="s">
        <v>94</v>
      </c>
      <c r="B12" s="550">
        <v>159</v>
      </c>
    </row>
    <row r="13" s="379" customFormat="1" ht="24" customHeight="1" spans="1:2">
      <c r="A13" s="549" t="s">
        <v>95</v>
      </c>
      <c r="B13" s="550">
        <v>63</v>
      </c>
    </row>
    <row r="14" s="379" customFormat="1" ht="24" customHeight="1" spans="1:2">
      <c r="A14" s="549" t="s">
        <v>96</v>
      </c>
      <c r="B14" s="550">
        <v>30</v>
      </c>
    </row>
    <row r="15" s="379" customFormat="1" ht="24" customHeight="1" spans="1:2">
      <c r="A15" s="549" t="s">
        <v>97</v>
      </c>
      <c r="B15" s="550">
        <v>139</v>
      </c>
    </row>
    <row r="16" s="379" customFormat="1" ht="24" customHeight="1" spans="1:2">
      <c r="A16" s="549" t="s">
        <v>98</v>
      </c>
      <c r="B16" s="550">
        <v>163</v>
      </c>
    </row>
    <row r="17" s="379" customFormat="1" ht="24" customHeight="1" spans="1:2">
      <c r="A17" s="549" t="s">
        <v>99</v>
      </c>
      <c r="B17" s="550">
        <v>5514</v>
      </c>
    </row>
    <row r="18" s="379" customFormat="1" ht="24" customHeight="1" spans="1:2">
      <c r="A18" s="549" t="s">
        <v>100</v>
      </c>
      <c r="B18" s="550">
        <v>88</v>
      </c>
    </row>
    <row r="19" s="379" customFormat="1" ht="24" customHeight="1" spans="1:2">
      <c r="A19" s="549" t="s">
        <v>101</v>
      </c>
      <c r="B19" s="550"/>
    </row>
    <row r="20" s="379" customFormat="1" ht="24" customHeight="1" spans="1:2">
      <c r="A20" s="549" t="s">
        <v>102</v>
      </c>
      <c r="B20" s="550">
        <v>10</v>
      </c>
    </row>
    <row r="21" s="379" customFormat="1" ht="24" customHeight="1" spans="1:2">
      <c r="A21" s="549" t="s">
        <v>103</v>
      </c>
      <c r="B21" s="550"/>
    </row>
    <row r="22" s="541" customFormat="1" ht="24" customHeight="1" spans="1:2">
      <c r="A22" s="548" t="s">
        <v>104</v>
      </c>
      <c r="B22" s="391">
        <v>4464</v>
      </c>
    </row>
    <row r="23" s="379" customFormat="1" ht="24" customHeight="1" spans="1:2">
      <c r="A23" s="549" t="s">
        <v>105</v>
      </c>
      <c r="B23" s="550">
        <v>1046</v>
      </c>
    </row>
    <row r="24" s="379" customFormat="1" ht="24" customHeight="1" spans="1:2">
      <c r="A24" s="549" t="s">
        <v>106</v>
      </c>
      <c r="B24" s="550">
        <v>325</v>
      </c>
    </row>
    <row r="25" s="379" customFormat="1" ht="24" customHeight="1" spans="1:2">
      <c r="A25" s="549" t="s">
        <v>107</v>
      </c>
      <c r="B25" s="550">
        <v>1206</v>
      </c>
    </row>
    <row r="26" s="379" customFormat="1" ht="24" customHeight="1" spans="1:2">
      <c r="A26" s="549" t="s">
        <v>108</v>
      </c>
      <c r="B26" s="550"/>
    </row>
    <row r="27" s="379" customFormat="1" ht="24" customHeight="1" spans="1:2">
      <c r="A27" s="549" t="s">
        <v>109</v>
      </c>
      <c r="B27" s="550">
        <v>1887</v>
      </c>
    </row>
    <row r="28" s="379" customFormat="1" ht="24" customHeight="1" spans="1:2">
      <c r="A28" s="549" t="s">
        <v>110</v>
      </c>
      <c r="B28" s="550"/>
    </row>
    <row r="29" s="379" customFormat="1" ht="24" customHeight="1" spans="1:2">
      <c r="A29" s="549" t="s">
        <v>111</v>
      </c>
      <c r="B29" s="550"/>
    </row>
    <row r="30" s="379" customFormat="1" ht="24" customHeight="1" spans="1:2">
      <c r="A30" s="549" t="s">
        <v>112</v>
      </c>
      <c r="B30" s="550"/>
    </row>
    <row r="31" s="379" customFormat="1" ht="24" customHeight="1" spans="1:2">
      <c r="A31" s="551"/>
      <c r="B31" s="392"/>
    </row>
    <row r="32" s="379" customFormat="1" ht="24" customHeight="1" spans="1:2">
      <c r="A32" s="289" t="s">
        <v>113</v>
      </c>
      <c r="B32" s="391">
        <f>B5+B22</f>
        <v>13532</v>
      </c>
    </row>
    <row r="33" s="542" customFormat="1" ht="24" customHeight="1" spans="1:2">
      <c r="A33" s="552"/>
      <c r="B33" s="553"/>
    </row>
    <row r="34" ht="24" customHeight="1" spans="2:2">
      <c r="B34" s="543">
        <f>B22-SUM(B23:B30)</f>
        <v>0</v>
      </c>
    </row>
    <row r="35" ht="24" customHeight="1" spans="2:2">
      <c r="B35" s="554"/>
    </row>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sheetProtection formatCells="0" formatColumns="0" formatRows="0" insertRows="0" insertColumns="0" insertHyperlinks="0" deleteColumns="0" deleteRows="0" sort="0" autoFilter="0" pivotTables="0"/>
  <mergeCells count="2">
    <mergeCell ref="A2:B2"/>
    <mergeCell ref="A33:B33"/>
  </mergeCells>
  <printOptions horizontalCentered="1"/>
  <pageMargins left="0.590277777777778" right="0.590277777777778" top="0.786805555555556" bottom="0.786805555555556" header="0.5" footer="0.5"/>
  <pageSetup paperSize="9" scale="89"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268"/>
  <sheetViews>
    <sheetView showZeros="0" view="pageBreakPreview" zoomScaleNormal="100" zoomScaleSheetLayoutView="100" topLeftCell="A1205" workbookViewId="0">
      <selection activeCell="F1238" sqref="F1238"/>
    </sheetView>
  </sheetViews>
  <sheetFormatPr defaultColWidth="10" defaultRowHeight="14.4" outlineLevelCol="2"/>
  <cols>
    <col min="1" max="1" width="55.8916666666667" style="519" customWidth="1"/>
    <col min="2" max="2" width="36.2416666666667" style="519" customWidth="1"/>
    <col min="3" max="16384" width="10" style="519"/>
  </cols>
  <sheetData>
    <row r="1" s="123" customFormat="1" ht="24" customHeight="1" spans="1:2">
      <c r="A1" s="520" t="s">
        <v>12</v>
      </c>
      <c r="B1" s="433"/>
    </row>
    <row r="2" s="517" customFormat="1" ht="42" customHeight="1" spans="1:2">
      <c r="A2" s="521" t="s">
        <v>7</v>
      </c>
      <c r="B2" s="522"/>
    </row>
    <row r="3" s="518" customFormat="1" ht="27" customHeight="1" spans="1:2">
      <c r="A3" s="523"/>
      <c r="B3" s="442" t="s">
        <v>84</v>
      </c>
    </row>
    <row r="4" s="519" customFormat="1" ht="28.5" customHeight="1" spans="1:2">
      <c r="A4" s="443" t="s">
        <v>85</v>
      </c>
      <c r="B4" s="524" t="s">
        <v>86</v>
      </c>
    </row>
    <row r="5" ht="24" customHeight="1" spans="1:2">
      <c r="A5" s="525" t="s">
        <v>114</v>
      </c>
      <c r="B5" s="526">
        <f>B1246</f>
        <v>96927.96</v>
      </c>
    </row>
    <row r="6" ht="15" customHeight="1" spans="1:2">
      <c r="A6" s="527" t="s">
        <v>198</v>
      </c>
      <c r="B6" s="526">
        <f>B7+B19+B28+B39+B50+B61+B72+B80+B89+B102+B111+B122+B134+B141+B149+B155+B162+B169+B176+B183+B190+B204+B217+B232</f>
        <v>21160.14</v>
      </c>
    </row>
    <row r="7" ht="15" customHeight="1" spans="1:2">
      <c r="A7" s="528" t="s">
        <v>199</v>
      </c>
      <c r="B7" s="526">
        <f>SUM(B8:B18)</f>
        <v>713.01</v>
      </c>
    </row>
    <row r="8" ht="15" customHeight="1" spans="1:2">
      <c r="A8" s="529" t="s">
        <v>200</v>
      </c>
      <c r="B8" s="530">
        <v>563.26</v>
      </c>
    </row>
    <row r="9" ht="15" customHeight="1" spans="1:2">
      <c r="A9" s="529" t="s">
        <v>201</v>
      </c>
      <c r="B9" s="530">
        <v>22</v>
      </c>
    </row>
    <row r="10" ht="15" customHeight="1" spans="1:2">
      <c r="A10" s="529" t="s">
        <v>202</v>
      </c>
      <c r="B10" s="530"/>
    </row>
    <row r="11" ht="15" customHeight="1" spans="1:2">
      <c r="A11" s="529" t="s">
        <v>203</v>
      </c>
      <c r="B11" s="530">
        <v>49.3</v>
      </c>
    </row>
    <row r="12" ht="15" customHeight="1" spans="1:2">
      <c r="A12" s="529" t="s">
        <v>204</v>
      </c>
      <c r="B12" s="530"/>
    </row>
    <row r="13" ht="15" customHeight="1" spans="1:2">
      <c r="A13" s="529" t="s">
        <v>205</v>
      </c>
      <c r="B13" s="530"/>
    </row>
    <row r="14" ht="15" customHeight="1" spans="1:2">
      <c r="A14" s="529" t="s">
        <v>206</v>
      </c>
      <c r="B14" s="530">
        <v>41.6</v>
      </c>
    </row>
    <row r="15" customFormat="1" ht="15" customHeight="1" spans="1:2">
      <c r="A15" s="529" t="s">
        <v>207</v>
      </c>
      <c r="B15" s="530">
        <v>21.4</v>
      </c>
    </row>
    <row r="16" customFormat="1" ht="15" customHeight="1" spans="1:2">
      <c r="A16" s="529" t="s">
        <v>208</v>
      </c>
      <c r="B16" s="530"/>
    </row>
    <row r="17" customFormat="1" ht="15" customHeight="1" spans="1:2">
      <c r="A17" s="529" t="s">
        <v>209</v>
      </c>
      <c r="B17" s="530">
        <v>15.45</v>
      </c>
    </row>
    <row r="18" customFormat="1" ht="15" customHeight="1" spans="1:2">
      <c r="A18" s="529" t="s">
        <v>210</v>
      </c>
      <c r="B18" s="530"/>
    </row>
    <row r="19" customFormat="1" ht="15" customHeight="1" spans="1:2">
      <c r="A19" s="528" t="s">
        <v>211</v>
      </c>
      <c r="B19" s="526">
        <f>SUM(B20:B27)</f>
        <v>536.88</v>
      </c>
    </row>
    <row r="20" customFormat="1" ht="15" customHeight="1" spans="1:2">
      <c r="A20" s="529" t="s">
        <v>200</v>
      </c>
      <c r="B20" s="530">
        <v>435.98</v>
      </c>
    </row>
    <row r="21" customFormat="1" ht="15" customHeight="1" spans="1:2">
      <c r="A21" s="529" t="s">
        <v>201</v>
      </c>
      <c r="B21" s="530"/>
    </row>
    <row r="22" customFormat="1" ht="15" customHeight="1" spans="1:2">
      <c r="A22" s="529" t="s">
        <v>202</v>
      </c>
      <c r="B22" s="530"/>
    </row>
    <row r="23" customFormat="1" ht="15" customHeight="1" spans="1:2">
      <c r="A23" s="529" t="s">
        <v>212</v>
      </c>
      <c r="B23" s="530">
        <v>14.8</v>
      </c>
    </row>
    <row r="24" customFormat="1" ht="15" customHeight="1" spans="1:2">
      <c r="A24" s="529" t="s">
        <v>213</v>
      </c>
      <c r="B24" s="530">
        <v>20.25</v>
      </c>
    </row>
    <row r="25" customFormat="1" ht="15" customHeight="1" spans="1:2">
      <c r="A25" s="529" t="s">
        <v>214</v>
      </c>
      <c r="B25" s="530">
        <v>35</v>
      </c>
    </row>
    <row r="26" customFormat="1" ht="15" customHeight="1" spans="1:2">
      <c r="A26" s="529" t="s">
        <v>209</v>
      </c>
      <c r="B26" s="530">
        <v>30.85</v>
      </c>
    </row>
    <row r="27" customFormat="1" ht="15" customHeight="1" spans="1:2">
      <c r="A27" s="529" t="s">
        <v>215</v>
      </c>
      <c r="B27" s="530"/>
    </row>
    <row r="28" customFormat="1" ht="15" customHeight="1" spans="1:2">
      <c r="A28" s="528" t="s">
        <v>216</v>
      </c>
      <c r="B28" s="526">
        <f>SUM(B29:B38)</f>
        <v>9236.31</v>
      </c>
    </row>
    <row r="29" customFormat="1" ht="15" customHeight="1" spans="1:2">
      <c r="A29" s="529" t="s">
        <v>200</v>
      </c>
      <c r="B29" s="530">
        <v>5742.2</v>
      </c>
    </row>
    <row r="30" customFormat="1" ht="15" customHeight="1" spans="1:2">
      <c r="A30" s="529" t="s">
        <v>201</v>
      </c>
      <c r="B30" s="530">
        <v>425.73</v>
      </c>
    </row>
    <row r="31" customFormat="1" ht="15" customHeight="1" spans="1:2">
      <c r="A31" s="529" t="s">
        <v>202</v>
      </c>
      <c r="B31" s="530">
        <v>180</v>
      </c>
    </row>
    <row r="32" customFormat="1" ht="15" customHeight="1" spans="1:2">
      <c r="A32" s="529" t="s">
        <v>217</v>
      </c>
      <c r="B32" s="530"/>
    </row>
    <row r="33" customFormat="1" ht="15" customHeight="1" spans="1:2">
      <c r="A33" s="529" t="s">
        <v>218</v>
      </c>
      <c r="B33" s="530"/>
    </row>
    <row r="34" customFormat="1" ht="15" customHeight="1" spans="1:2">
      <c r="A34" s="529" t="s">
        <v>219</v>
      </c>
      <c r="B34" s="530"/>
    </row>
    <row r="35" customFormat="1" ht="15" customHeight="1" spans="1:2">
      <c r="A35" s="529" t="s">
        <v>220</v>
      </c>
      <c r="B35" s="530">
        <v>3</v>
      </c>
    </row>
    <row r="36" customFormat="1" ht="15" customHeight="1" spans="1:2">
      <c r="A36" s="529" t="s">
        <v>221</v>
      </c>
      <c r="B36" s="530"/>
    </row>
    <row r="37" customFormat="1" ht="15" customHeight="1" spans="1:2">
      <c r="A37" s="529" t="s">
        <v>209</v>
      </c>
      <c r="B37" s="530">
        <f>2619.87+191.08</f>
        <v>2810.95</v>
      </c>
    </row>
    <row r="38" customFormat="1" ht="15" customHeight="1" spans="1:2">
      <c r="A38" s="529" t="s">
        <v>222</v>
      </c>
      <c r="B38" s="530">
        <v>74.43</v>
      </c>
    </row>
    <row r="39" customFormat="1" ht="15" customHeight="1" spans="1:2">
      <c r="A39" s="528" t="s">
        <v>223</v>
      </c>
      <c r="B39" s="526">
        <f>SUM(B40:B49)</f>
        <v>449.9</v>
      </c>
    </row>
    <row r="40" customFormat="1" ht="15" customHeight="1" spans="1:2">
      <c r="A40" s="529" t="s">
        <v>200</v>
      </c>
      <c r="B40" s="530">
        <v>270.39</v>
      </c>
    </row>
    <row r="41" customFormat="1" ht="15" customHeight="1" spans="1:2">
      <c r="A41" s="529" t="s">
        <v>201</v>
      </c>
      <c r="B41" s="530">
        <v>15</v>
      </c>
    </row>
    <row r="42" customFormat="1" ht="15" customHeight="1" spans="1:2">
      <c r="A42" s="529" t="s">
        <v>202</v>
      </c>
      <c r="B42" s="530"/>
    </row>
    <row r="43" s="519" customFormat="1" ht="15" customHeight="1" spans="1:2">
      <c r="A43" s="529" t="s">
        <v>224</v>
      </c>
      <c r="B43" s="530"/>
    </row>
    <row r="44" s="519" customFormat="1" ht="15" customHeight="1" spans="1:2">
      <c r="A44" s="529" t="s">
        <v>225</v>
      </c>
      <c r="B44" s="530"/>
    </row>
    <row r="45" ht="15" customHeight="1" spans="1:2">
      <c r="A45" s="529" t="s">
        <v>226</v>
      </c>
      <c r="B45" s="530"/>
    </row>
    <row r="46" ht="15" customHeight="1" spans="1:2">
      <c r="A46" s="529" t="s">
        <v>227</v>
      </c>
      <c r="B46" s="530"/>
    </row>
    <row r="47" ht="15" customHeight="1" spans="1:2">
      <c r="A47" s="529" t="s">
        <v>228</v>
      </c>
      <c r="B47" s="530"/>
    </row>
    <row r="48" ht="15" customHeight="1" spans="1:2">
      <c r="A48" s="529" t="s">
        <v>209</v>
      </c>
      <c r="B48" s="530">
        <v>164.51</v>
      </c>
    </row>
    <row r="49" ht="15" customHeight="1" spans="1:2">
      <c r="A49" s="529" t="s">
        <v>229</v>
      </c>
      <c r="B49" s="530"/>
    </row>
    <row r="50" ht="15" customHeight="1" spans="1:2">
      <c r="A50" s="528" t="s">
        <v>230</v>
      </c>
      <c r="B50" s="526">
        <f>SUM(B51:B60)</f>
        <v>402.11</v>
      </c>
    </row>
    <row r="51" ht="15" customHeight="1" spans="1:2">
      <c r="A51" s="529" t="s">
        <v>200</v>
      </c>
      <c r="B51" s="530">
        <v>270.45</v>
      </c>
    </row>
    <row r="52" ht="15" customHeight="1" spans="1:2">
      <c r="A52" s="529" t="s">
        <v>201</v>
      </c>
      <c r="B52" s="530">
        <v>1.63</v>
      </c>
    </row>
    <row r="53" ht="15" customHeight="1" spans="1:2">
      <c r="A53" s="529" t="s">
        <v>202</v>
      </c>
      <c r="B53" s="530"/>
    </row>
    <row r="54" ht="15" customHeight="1" spans="1:2">
      <c r="A54" s="529" t="s">
        <v>231</v>
      </c>
      <c r="B54" s="530">
        <v>2.52</v>
      </c>
    </row>
    <row r="55" ht="15" customHeight="1" spans="1:2">
      <c r="A55" s="529" t="s">
        <v>232</v>
      </c>
      <c r="B55" s="530"/>
    </row>
    <row r="56" ht="15" customHeight="1" spans="1:2">
      <c r="A56" s="529" t="s">
        <v>233</v>
      </c>
      <c r="B56" s="530"/>
    </row>
    <row r="57" ht="15" customHeight="1" spans="1:2">
      <c r="A57" s="529" t="s">
        <v>234</v>
      </c>
      <c r="B57" s="530">
        <v>57.74</v>
      </c>
    </row>
    <row r="58" ht="15" customHeight="1" spans="1:2">
      <c r="A58" s="529" t="s">
        <v>235</v>
      </c>
      <c r="B58" s="530">
        <v>69.77</v>
      </c>
    </row>
    <row r="59" ht="15" customHeight="1" spans="1:2">
      <c r="A59" s="529" t="s">
        <v>209</v>
      </c>
      <c r="B59" s="530"/>
    </row>
    <row r="60" ht="15" customHeight="1" spans="1:2">
      <c r="A60" s="529" t="s">
        <v>236</v>
      </c>
      <c r="B60" s="530"/>
    </row>
    <row r="61" ht="15" customHeight="1" spans="1:2">
      <c r="A61" s="528" t="s">
        <v>237</v>
      </c>
      <c r="B61" s="526">
        <f>SUM(B62:B71)</f>
        <v>1249.42</v>
      </c>
    </row>
    <row r="62" ht="15" customHeight="1" spans="1:2">
      <c r="A62" s="529" t="s">
        <v>200</v>
      </c>
      <c r="B62" s="530">
        <v>495.74</v>
      </c>
    </row>
    <row r="63" ht="15" customHeight="1" spans="1:2">
      <c r="A63" s="531" t="s">
        <v>201</v>
      </c>
      <c r="B63" s="530"/>
    </row>
    <row r="64" ht="15" customHeight="1" spans="1:2">
      <c r="A64" s="531" t="s">
        <v>202</v>
      </c>
      <c r="B64" s="530"/>
    </row>
    <row r="65" ht="15" customHeight="1" spans="1:2">
      <c r="A65" s="531" t="s">
        <v>238</v>
      </c>
      <c r="B65" s="530">
        <v>220</v>
      </c>
    </row>
    <row r="66" ht="15" customHeight="1" spans="1:2">
      <c r="A66" s="531" t="s">
        <v>239</v>
      </c>
      <c r="B66" s="530"/>
    </row>
    <row r="67" ht="15" customHeight="1" spans="1:2">
      <c r="A67" s="531" t="s">
        <v>240</v>
      </c>
      <c r="B67" s="530"/>
    </row>
    <row r="68" ht="15" customHeight="1" spans="1:2">
      <c r="A68" s="531" t="s">
        <v>241</v>
      </c>
      <c r="B68" s="530">
        <v>49.4</v>
      </c>
    </row>
    <row r="69" ht="15" customHeight="1" spans="1:2">
      <c r="A69" s="531" t="s">
        <v>242</v>
      </c>
      <c r="B69" s="530">
        <v>300</v>
      </c>
    </row>
    <row r="70" ht="15" customHeight="1" spans="1:2">
      <c r="A70" s="531" t="s">
        <v>209</v>
      </c>
      <c r="B70" s="530">
        <v>184.28</v>
      </c>
    </row>
    <row r="71" ht="15" customHeight="1" spans="1:2">
      <c r="A71" s="531" t="s">
        <v>243</v>
      </c>
      <c r="B71" s="530"/>
    </row>
    <row r="72" ht="15" customHeight="1" spans="1:2">
      <c r="A72" s="532" t="s">
        <v>244</v>
      </c>
      <c r="B72" s="526">
        <f>SUM(B73:B79)</f>
        <v>383.09</v>
      </c>
    </row>
    <row r="73" ht="15" customHeight="1" spans="1:2">
      <c r="A73" s="531" t="s">
        <v>200</v>
      </c>
      <c r="B73" s="530"/>
    </row>
    <row r="74" ht="15" customHeight="1" spans="1:2">
      <c r="A74" s="531" t="s">
        <v>201</v>
      </c>
      <c r="B74" s="530"/>
    </row>
    <row r="75" ht="15" customHeight="1" spans="1:2">
      <c r="A75" s="531" t="s">
        <v>202</v>
      </c>
      <c r="B75" s="530"/>
    </row>
    <row r="76" ht="15" customHeight="1" spans="1:2">
      <c r="A76" s="531" t="s">
        <v>241</v>
      </c>
      <c r="B76" s="530"/>
    </row>
    <row r="77" ht="15" customHeight="1" spans="1:2">
      <c r="A77" s="531" t="s">
        <v>245</v>
      </c>
      <c r="B77" s="530"/>
    </row>
    <row r="78" ht="15" customHeight="1" spans="1:2">
      <c r="A78" s="531" t="s">
        <v>209</v>
      </c>
      <c r="B78" s="530"/>
    </row>
    <row r="79" ht="15" customHeight="1" spans="1:2">
      <c r="A79" s="531" t="s">
        <v>246</v>
      </c>
      <c r="B79" s="530">
        <v>383.09</v>
      </c>
    </row>
    <row r="80" ht="15" customHeight="1" spans="1:2">
      <c r="A80" s="532" t="s">
        <v>247</v>
      </c>
      <c r="B80" s="526">
        <f>SUM(B81:B88)</f>
        <v>284.98</v>
      </c>
    </row>
    <row r="81" ht="15" customHeight="1" spans="1:2">
      <c r="A81" s="531" t="s">
        <v>200</v>
      </c>
      <c r="B81" s="530">
        <v>153.58</v>
      </c>
    </row>
    <row r="82" ht="15" customHeight="1" spans="1:2">
      <c r="A82" s="531" t="s">
        <v>201</v>
      </c>
      <c r="B82" s="530"/>
    </row>
    <row r="83" ht="15" customHeight="1" spans="1:2">
      <c r="A83" s="531" t="s">
        <v>202</v>
      </c>
      <c r="B83" s="530"/>
    </row>
    <row r="84" ht="15" customHeight="1" spans="1:2">
      <c r="A84" s="531" t="s">
        <v>248</v>
      </c>
      <c r="B84" s="530">
        <v>16.8</v>
      </c>
    </row>
    <row r="85" ht="15" customHeight="1" spans="1:2">
      <c r="A85" s="531" t="s">
        <v>249</v>
      </c>
      <c r="B85" s="530"/>
    </row>
    <row r="86" ht="15" customHeight="1" spans="1:2">
      <c r="A86" s="531" t="s">
        <v>241</v>
      </c>
      <c r="B86" s="530"/>
    </row>
    <row r="87" ht="15" customHeight="1" spans="1:2">
      <c r="A87" s="531" t="s">
        <v>209</v>
      </c>
      <c r="B87" s="530">
        <v>114.6</v>
      </c>
    </row>
    <row r="88" ht="15" customHeight="1" spans="1:2">
      <c r="A88" s="531" t="s">
        <v>250</v>
      </c>
      <c r="B88" s="530"/>
    </row>
    <row r="89" ht="15" customHeight="1" spans="1:2">
      <c r="A89" s="532" t="s">
        <v>251</v>
      </c>
      <c r="B89" s="533">
        <v>0</v>
      </c>
    </row>
    <row r="90" ht="15" customHeight="1" spans="1:2">
      <c r="A90" s="531" t="s">
        <v>200</v>
      </c>
      <c r="B90" s="533"/>
    </row>
    <row r="91" ht="15" customHeight="1" spans="1:2">
      <c r="A91" s="531" t="s">
        <v>201</v>
      </c>
      <c r="B91" s="533"/>
    </row>
    <row r="92" ht="15" customHeight="1" spans="1:2">
      <c r="A92" s="531" t="s">
        <v>202</v>
      </c>
      <c r="B92" s="533"/>
    </row>
    <row r="93" ht="15" customHeight="1" spans="1:2">
      <c r="A93" s="531" t="s">
        <v>252</v>
      </c>
      <c r="B93" s="533"/>
    </row>
    <row r="94" ht="15" customHeight="1" spans="1:2">
      <c r="A94" s="531" t="s">
        <v>253</v>
      </c>
      <c r="B94" s="533"/>
    </row>
    <row r="95" ht="15" customHeight="1" spans="1:2">
      <c r="A95" s="531" t="s">
        <v>241</v>
      </c>
      <c r="B95" s="533"/>
    </row>
    <row r="96" ht="15" customHeight="1" spans="1:2">
      <c r="A96" s="531" t="s">
        <v>254</v>
      </c>
      <c r="B96" s="533"/>
    </row>
    <row r="97" ht="15" customHeight="1" spans="1:2">
      <c r="A97" s="531" t="s">
        <v>255</v>
      </c>
      <c r="B97" s="533"/>
    </row>
    <row r="98" ht="15" customHeight="1" spans="1:2">
      <c r="A98" s="531" t="s">
        <v>256</v>
      </c>
      <c r="B98" s="533"/>
    </row>
    <row r="99" ht="15" customHeight="1" spans="1:2">
      <c r="A99" s="531" t="s">
        <v>257</v>
      </c>
      <c r="B99" s="533"/>
    </row>
    <row r="100" ht="15" customHeight="1" spans="1:2">
      <c r="A100" s="531" t="s">
        <v>209</v>
      </c>
      <c r="B100" s="533"/>
    </row>
    <row r="101" ht="15" customHeight="1" spans="1:2">
      <c r="A101" s="531" t="s">
        <v>258</v>
      </c>
      <c r="B101" s="533"/>
    </row>
    <row r="102" ht="15" customHeight="1" spans="1:2">
      <c r="A102" s="532" t="s">
        <v>259</v>
      </c>
      <c r="B102" s="526">
        <f>SUM(B103:B110)</f>
        <v>1051.67</v>
      </c>
    </row>
    <row r="103" ht="15" customHeight="1" spans="1:2">
      <c r="A103" s="531" t="s">
        <v>200</v>
      </c>
      <c r="B103" s="530">
        <f>989.52-9</f>
        <v>980.52</v>
      </c>
    </row>
    <row r="104" ht="15" customHeight="1" spans="1:2">
      <c r="A104" s="531" t="s">
        <v>201</v>
      </c>
      <c r="B104" s="530">
        <v>19</v>
      </c>
    </row>
    <row r="105" ht="15" customHeight="1" spans="1:2">
      <c r="A105" s="531" t="s">
        <v>202</v>
      </c>
      <c r="B105" s="530"/>
    </row>
    <row r="106" ht="15" customHeight="1" spans="1:2">
      <c r="A106" s="531" t="s">
        <v>260</v>
      </c>
      <c r="B106" s="530"/>
    </row>
    <row r="107" ht="15" customHeight="1" spans="1:2">
      <c r="A107" s="531" t="s">
        <v>261</v>
      </c>
      <c r="B107" s="530"/>
    </row>
    <row r="108" ht="15" customHeight="1" spans="1:2">
      <c r="A108" s="531" t="s">
        <v>262</v>
      </c>
      <c r="B108" s="530"/>
    </row>
    <row r="109" ht="15" customHeight="1" spans="1:2">
      <c r="A109" s="531" t="s">
        <v>209</v>
      </c>
      <c r="B109" s="530">
        <v>52.15</v>
      </c>
    </row>
    <row r="110" ht="15" customHeight="1" spans="1:2">
      <c r="A110" s="531" t="s">
        <v>263</v>
      </c>
      <c r="B110" s="530"/>
    </row>
    <row r="111" ht="15" customHeight="1" spans="1:2">
      <c r="A111" s="532" t="s">
        <v>264</v>
      </c>
      <c r="B111" s="526">
        <f>SUM(B112:B121)</f>
        <v>276.22</v>
      </c>
    </row>
    <row r="112" ht="15" customHeight="1" spans="1:2">
      <c r="A112" s="531" t="s">
        <v>200</v>
      </c>
      <c r="B112" s="530">
        <v>119.66</v>
      </c>
    </row>
    <row r="113" ht="15" customHeight="1" spans="1:2">
      <c r="A113" s="531" t="s">
        <v>201</v>
      </c>
      <c r="B113" s="530"/>
    </row>
    <row r="114" ht="15" customHeight="1" spans="1:2">
      <c r="A114" s="531" t="s">
        <v>202</v>
      </c>
      <c r="B114" s="530"/>
    </row>
    <row r="115" ht="15" customHeight="1" spans="1:2">
      <c r="A115" s="531" t="s">
        <v>265</v>
      </c>
      <c r="B115" s="530"/>
    </row>
    <row r="116" ht="15" customHeight="1" spans="1:2">
      <c r="A116" s="531" t="s">
        <v>266</v>
      </c>
      <c r="B116" s="530"/>
    </row>
    <row r="117" ht="15" customHeight="1" spans="1:2">
      <c r="A117" s="531" t="s">
        <v>267</v>
      </c>
      <c r="B117" s="530"/>
    </row>
    <row r="118" ht="15" customHeight="1" spans="1:2">
      <c r="A118" s="531" t="s">
        <v>268</v>
      </c>
      <c r="B118" s="530"/>
    </row>
    <row r="119" ht="15" customHeight="1" spans="1:2">
      <c r="A119" s="531" t="s">
        <v>269</v>
      </c>
      <c r="B119" s="530">
        <v>5</v>
      </c>
    </row>
    <row r="120" ht="15" customHeight="1" spans="1:2">
      <c r="A120" s="531" t="s">
        <v>209</v>
      </c>
      <c r="B120" s="530">
        <v>151.56</v>
      </c>
    </row>
    <row r="121" ht="15" customHeight="1" spans="1:2">
      <c r="A121" s="531" t="s">
        <v>270</v>
      </c>
      <c r="B121" s="530"/>
    </row>
    <row r="122" ht="15" customHeight="1" spans="1:2">
      <c r="A122" s="532" t="s">
        <v>271</v>
      </c>
      <c r="B122" s="533">
        <v>0</v>
      </c>
    </row>
    <row r="123" ht="15" customHeight="1" spans="1:2">
      <c r="A123" s="531" t="s">
        <v>200</v>
      </c>
      <c r="B123" s="533"/>
    </row>
    <row r="124" ht="15" customHeight="1" spans="1:2">
      <c r="A124" s="531" t="s">
        <v>201</v>
      </c>
      <c r="B124" s="533"/>
    </row>
    <row r="125" ht="15" customHeight="1" spans="1:2">
      <c r="A125" s="531" t="s">
        <v>202</v>
      </c>
      <c r="B125" s="533"/>
    </row>
    <row r="126" ht="15" customHeight="1" spans="1:2">
      <c r="A126" s="531" t="s">
        <v>272</v>
      </c>
      <c r="B126" s="533"/>
    </row>
    <row r="127" ht="15" customHeight="1" spans="1:2">
      <c r="A127" s="531" t="s">
        <v>273</v>
      </c>
      <c r="B127" s="533"/>
    </row>
    <row r="128" ht="15" customHeight="1" spans="1:2">
      <c r="A128" s="531" t="s">
        <v>274</v>
      </c>
      <c r="B128" s="533"/>
    </row>
    <row r="129" ht="15" customHeight="1" spans="1:2">
      <c r="A129" s="531" t="s">
        <v>275</v>
      </c>
      <c r="B129" s="533"/>
    </row>
    <row r="130" ht="15" customHeight="1" spans="1:2">
      <c r="A130" s="531" t="s">
        <v>276</v>
      </c>
      <c r="B130" s="533"/>
    </row>
    <row r="131" ht="15" customHeight="1" spans="1:2">
      <c r="A131" s="531" t="s">
        <v>277</v>
      </c>
      <c r="B131" s="533"/>
    </row>
    <row r="132" ht="15" customHeight="1" spans="1:2">
      <c r="A132" s="531" t="s">
        <v>209</v>
      </c>
      <c r="B132" s="533"/>
    </row>
    <row r="133" ht="15" customHeight="1" spans="1:2">
      <c r="A133" s="531" t="s">
        <v>278</v>
      </c>
      <c r="B133" s="533"/>
    </row>
    <row r="134" ht="15" customHeight="1" spans="1:2">
      <c r="A134" s="532" t="s">
        <v>279</v>
      </c>
      <c r="B134" s="526">
        <f>SUM(B135:B140)</f>
        <v>247.57</v>
      </c>
    </row>
    <row r="135" ht="15" customHeight="1" spans="1:2">
      <c r="A135" s="531" t="s">
        <v>200</v>
      </c>
      <c r="B135" s="530">
        <v>186.91</v>
      </c>
    </row>
    <row r="136" ht="15" customHeight="1" spans="1:2">
      <c r="A136" s="531" t="s">
        <v>201</v>
      </c>
      <c r="B136" s="530">
        <v>3</v>
      </c>
    </row>
    <row r="137" ht="15.6" spans="1:2">
      <c r="A137" s="531" t="s">
        <v>202</v>
      </c>
      <c r="B137" s="530"/>
    </row>
    <row r="138" ht="15.6" spans="1:2">
      <c r="A138" s="531" t="s">
        <v>280</v>
      </c>
      <c r="B138" s="530">
        <v>5.4</v>
      </c>
    </row>
    <row r="139" ht="15.6" spans="1:2">
      <c r="A139" s="531" t="s">
        <v>209</v>
      </c>
      <c r="B139" s="530">
        <v>52.26</v>
      </c>
    </row>
    <row r="140" ht="15.6" spans="1:2">
      <c r="A140" s="531" t="s">
        <v>281</v>
      </c>
      <c r="B140" s="530"/>
    </row>
    <row r="141" ht="15.6" spans="1:2">
      <c r="A141" s="532" t="s">
        <v>282</v>
      </c>
      <c r="B141" s="533">
        <v>0</v>
      </c>
    </row>
    <row r="142" ht="15.6" spans="1:2">
      <c r="A142" s="531" t="s">
        <v>200</v>
      </c>
      <c r="B142" s="533"/>
    </row>
    <row r="143" ht="15.6" spans="1:2">
      <c r="A143" s="531" t="s">
        <v>201</v>
      </c>
      <c r="B143" s="533"/>
    </row>
    <row r="144" ht="15.6" spans="1:2">
      <c r="A144" s="531" t="s">
        <v>202</v>
      </c>
      <c r="B144" s="533"/>
    </row>
    <row r="145" ht="15.6" spans="1:2">
      <c r="A145" s="531" t="s">
        <v>283</v>
      </c>
      <c r="B145" s="533"/>
    </row>
    <row r="146" ht="15.6" spans="1:2">
      <c r="A146" s="531" t="s">
        <v>284</v>
      </c>
      <c r="B146" s="533"/>
    </row>
    <row r="147" ht="15.6" spans="1:2">
      <c r="A147" s="531" t="s">
        <v>209</v>
      </c>
      <c r="B147" s="533"/>
    </row>
    <row r="148" ht="15.6" spans="1:2">
      <c r="A148" s="531" t="s">
        <v>285</v>
      </c>
      <c r="B148" s="533"/>
    </row>
    <row r="149" ht="15.6" spans="1:2">
      <c r="A149" s="532" t="s">
        <v>286</v>
      </c>
      <c r="B149" s="526">
        <f>SUM(B150:B154)</f>
        <v>209.26</v>
      </c>
    </row>
    <row r="150" ht="15.6" spans="1:2">
      <c r="A150" s="531" t="s">
        <v>200</v>
      </c>
      <c r="B150" s="530">
        <v>205.26</v>
      </c>
    </row>
    <row r="151" ht="15.6" spans="1:2">
      <c r="A151" s="531" t="s">
        <v>201</v>
      </c>
      <c r="B151" s="530"/>
    </row>
    <row r="152" ht="15.6" spans="1:2">
      <c r="A152" s="531" t="s">
        <v>202</v>
      </c>
      <c r="B152" s="530"/>
    </row>
    <row r="153" ht="15.6" spans="1:2">
      <c r="A153" s="531" t="s">
        <v>287</v>
      </c>
      <c r="B153" s="530">
        <v>4</v>
      </c>
    </row>
    <row r="154" ht="15.6" spans="1:2">
      <c r="A154" s="531" t="s">
        <v>288</v>
      </c>
      <c r="B154" s="530"/>
    </row>
    <row r="155" ht="15.6" spans="1:2">
      <c r="A155" s="532" t="s">
        <v>289</v>
      </c>
      <c r="B155" s="526">
        <f>SUM(B156:B161)</f>
        <v>109.84</v>
      </c>
    </row>
    <row r="156" ht="15.6" spans="1:2">
      <c r="A156" s="531" t="s">
        <v>200</v>
      </c>
      <c r="B156" s="530">
        <v>104.84</v>
      </c>
    </row>
    <row r="157" ht="15.6" spans="1:2">
      <c r="A157" s="531" t="s">
        <v>201</v>
      </c>
      <c r="B157" s="530"/>
    </row>
    <row r="158" ht="15.6" spans="1:2">
      <c r="A158" s="531" t="s">
        <v>202</v>
      </c>
      <c r="B158" s="530"/>
    </row>
    <row r="159" ht="15.6" spans="1:2">
      <c r="A159" s="531" t="s">
        <v>214</v>
      </c>
      <c r="B159" s="530">
        <v>5</v>
      </c>
    </row>
    <row r="160" ht="15.6" spans="1:2">
      <c r="A160" s="531" t="s">
        <v>209</v>
      </c>
      <c r="B160" s="530"/>
    </row>
    <row r="161" ht="15.6" spans="1:2">
      <c r="A161" s="531" t="s">
        <v>290</v>
      </c>
      <c r="B161" s="530"/>
    </row>
    <row r="162" ht="15.6" spans="1:2">
      <c r="A162" s="532" t="s">
        <v>291</v>
      </c>
      <c r="B162" s="526">
        <f>SUM(B163:B168)</f>
        <v>884.81</v>
      </c>
    </row>
    <row r="163" ht="15.6" spans="1:2">
      <c r="A163" s="531" t="s">
        <v>200</v>
      </c>
      <c r="B163" s="530">
        <f>134.9+429.81</f>
        <v>564.71</v>
      </c>
    </row>
    <row r="164" ht="15.6" spans="1:2">
      <c r="A164" s="531" t="s">
        <v>201</v>
      </c>
      <c r="B164" s="530">
        <v>158.29</v>
      </c>
    </row>
    <row r="165" ht="15.6" spans="1:2">
      <c r="A165" s="531" t="s">
        <v>202</v>
      </c>
      <c r="B165" s="530"/>
    </row>
    <row r="166" ht="15.6" spans="1:2">
      <c r="A166" s="531" t="s">
        <v>292</v>
      </c>
      <c r="B166" s="530">
        <v>2.4</v>
      </c>
    </row>
    <row r="167" ht="15.6" spans="1:2">
      <c r="A167" s="531" t="s">
        <v>209</v>
      </c>
      <c r="B167" s="530">
        <f>65.18+91.23</f>
        <v>156.41</v>
      </c>
    </row>
    <row r="168" ht="15.6" spans="1:2">
      <c r="A168" s="531" t="s">
        <v>293</v>
      </c>
      <c r="B168" s="530">
        <v>3</v>
      </c>
    </row>
    <row r="169" ht="15.6" spans="1:2">
      <c r="A169" s="532" t="s">
        <v>294</v>
      </c>
      <c r="B169" s="526">
        <f>SUM(B170:B175)</f>
        <v>1129.98</v>
      </c>
    </row>
    <row r="170" ht="15.6" spans="1:2">
      <c r="A170" s="531" t="s">
        <v>200</v>
      </c>
      <c r="B170" s="530">
        <v>872.86</v>
      </c>
    </row>
    <row r="171" ht="15.6" spans="1:2">
      <c r="A171" s="531" t="s">
        <v>201</v>
      </c>
      <c r="B171" s="530">
        <v>211.55</v>
      </c>
    </row>
    <row r="172" ht="15.6" spans="1:2">
      <c r="A172" s="531" t="s">
        <v>202</v>
      </c>
      <c r="B172" s="530"/>
    </row>
    <row r="173" ht="15.6" spans="1:2">
      <c r="A173" s="531" t="s">
        <v>295</v>
      </c>
      <c r="B173" s="530"/>
    </row>
    <row r="174" ht="15.6" spans="1:2">
      <c r="A174" s="531" t="s">
        <v>209</v>
      </c>
      <c r="B174" s="530">
        <v>45.57</v>
      </c>
    </row>
    <row r="175" ht="15.6" spans="1:2">
      <c r="A175" s="531" t="s">
        <v>296</v>
      </c>
      <c r="B175" s="530"/>
    </row>
    <row r="176" ht="15.6" spans="1:2">
      <c r="A176" s="532" t="s">
        <v>297</v>
      </c>
      <c r="B176" s="526">
        <f>SUM(B177:B182)</f>
        <v>993.26</v>
      </c>
    </row>
    <row r="177" ht="15.6" spans="1:2">
      <c r="A177" s="531" t="s">
        <v>200</v>
      </c>
      <c r="B177" s="530">
        <v>434.7</v>
      </c>
    </row>
    <row r="178" ht="15.6" spans="1:2">
      <c r="A178" s="531" t="s">
        <v>201</v>
      </c>
      <c r="B178" s="530">
        <v>451.77</v>
      </c>
    </row>
    <row r="179" ht="15.6" spans="1:2">
      <c r="A179" s="531" t="s">
        <v>202</v>
      </c>
      <c r="B179" s="530"/>
    </row>
    <row r="180" ht="15.6" spans="1:2">
      <c r="A180" s="531" t="s">
        <v>298</v>
      </c>
      <c r="B180" s="530"/>
    </row>
    <row r="181" ht="15.6" spans="1:2">
      <c r="A181" s="531" t="s">
        <v>209</v>
      </c>
      <c r="B181" s="530">
        <v>106.79</v>
      </c>
    </row>
    <row r="182" ht="15.6" spans="1:2">
      <c r="A182" s="531" t="s">
        <v>299</v>
      </c>
      <c r="B182" s="530"/>
    </row>
    <row r="183" ht="15.6" spans="1:2">
      <c r="A183" s="532" t="s">
        <v>300</v>
      </c>
      <c r="B183" s="526">
        <f>SUM(B184:B189)</f>
        <v>834.88</v>
      </c>
    </row>
    <row r="184" ht="15.6" spans="1:2">
      <c r="A184" s="531" t="s">
        <v>200</v>
      </c>
      <c r="B184" s="530">
        <v>261.65</v>
      </c>
    </row>
    <row r="185" ht="15.6" spans="1:2">
      <c r="A185" s="531" t="s">
        <v>201</v>
      </c>
      <c r="B185" s="530">
        <v>84</v>
      </c>
    </row>
    <row r="186" ht="15.6" spans="1:2">
      <c r="A186" s="531" t="s">
        <v>202</v>
      </c>
      <c r="B186" s="530"/>
    </row>
    <row r="187" ht="15.6" spans="1:2">
      <c r="A187" s="531" t="s">
        <v>301</v>
      </c>
      <c r="B187" s="530"/>
    </row>
    <row r="188" ht="15.6" spans="1:2">
      <c r="A188" s="531" t="s">
        <v>209</v>
      </c>
      <c r="B188" s="530">
        <v>489.23</v>
      </c>
    </row>
    <row r="189" ht="15.6" spans="1:2">
      <c r="A189" s="531" t="s">
        <v>302</v>
      </c>
      <c r="B189" s="530"/>
    </row>
    <row r="190" ht="15.6" spans="1:2">
      <c r="A190" s="532" t="s">
        <v>303</v>
      </c>
      <c r="B190" s="526">
        <f>SUM(B191:B197)</f>
        <v>806.9</v>
      </c>
    </row>
    <row r="191" ht="15.6" spans="1:2">
      <c r="A191" s="531" t="s">
        <v>200</v>
      </c>
      <c r="B191" s="530">
        <v>675.82</v>
      </c>
    </row>
    <row r="192" ht="15.6" spans="1:2">
      <c r="A192" s="531" t="s">
        <v>201</v>
      </c>
      <c r="B192" s="530">
        <v>0.5</v>
      </c>
    </row>
    <row r="193" ht="15.6" spans="1:2">
      <c r="A193" s="531" t="s">
        <v>202</v>
      </c>
      <c r="B193" s="530"/>
    </row>
    <row r="194" ht="15.6" spans="1:2">
      <c r="A194" s="531" t="s">
        <v>304</v>
      </c>
      <c r="B194" s="530">
        <v>62.19</v>
      </c>
    </row>
    <row r="195" ht="15.6" spans="1:2">
      <c r="A195" s="531" t="s">
        <v>305</v>
      </c>
      <c r="B195" s="530"/>
    </row>
    <row r="196" ht="15.6" spans="1:2">
      <c r="A196" s="531" t="s">
        <v>209</v>
      </c>
      <c r="B196" s="530">
        <v>68.39</v>
      </c>
    </row>
    <row r="197" ht="15.6" spans="1:2">
      <c r="A197" s="531" t="s">
        <v>306</v>
      </c>
      <c r="B197" s="530"/>
    </row>
    <row r="198" ht="15.6" spans="1:2">
      <c r="A198" s="532" t="s">
        <v>307</v>
      </c>
      <c r="B198" s="530">
        <v>0</v>
      </c>
    </row>
    <row r="199" ht="15.6" spans="1:2">
      <c r="A199" s="531" t="s">
        <v>200</v>
      </c>
      <c r="B199" s="530"/>
    </row>
    <row r="200" ht="15.6" spans="1:2">
      <c r="A200" s="531" t="s">
        <v>201</v>
      </c>
      <c r="B200" s="530"/>
    </row>
    <row r="201" ht="15.6" spans="1:2">
      <c r="A201" s="531" t="s">
        <v>202</v>
      </c>
      <c r="B201" s="530"/>
    </row>
    <row r="202" ht="15.6" spans="1:2">
      <c r="A202" s="531" t="s">
        <v>209</v>
      </c>
      <c r="B202" s="530"/>
    </row>
    <row r="203" ht="15.6" spans="1:2">
      <c r="A203" s="531" t="s">
        <v>308</v>
      </c>
      <c r="B203" s="530"/>
    </row>
    <row r="204" ht="15.6" spans="1:2">
      <c r="A204" s="532" t="s">
        <v>309</v>
      </c>
      <c r="B204" s="526">
        <f>SUM(B205:B209)</f>
        <v>686.38</v>
      </c>
    </row>
    <row r="205" ht="15.6" spans="1:2">
      <c r="A205" s="531" t="s">
        <v>200</v>
      </c>
      <c r="B205" s="530">
        <v>425.26</v>
      </c>
    </row>
    <row r="206" ht="15.6" spans="1:2">
      <c r="A206" s="531" t="s">
        <v>201</v>
      </c>
      <c r="B206" s="530">
        <v>53</v>
      </c>
    </row>
    <row r="207" ht="15.6" spans="1:2">
      <c r="A207" s="531" t="s">
        <v>202</v>
      </c>
      <c r="B207" s="530"/>
    </row>
    <row r="208" ht="15.6" spans="1:2">
      <c r="A208" s="531" t="s">
        <v>209</v>
      </c>
      <c r="B208" s="530">
        <v>203.12</v>
      </c>
    </row>
    <row r="209" ht="15.6" spans="1:2">
      <c r="A209" s="531" t="s">
        <v>310</v>
      </c>
      <c r="B209" s="530">
        <v>5</v>
      </c>
    </row>
    <row r="210" ht="15.6" spans="1:2">
      <c r="A210" s="532" t="s">
        <v>311</v>
      </c>
      <c r="B210" s="530">
        <v>0</v>
      </c>
    </row>
    <row r="211" ht="15.6" spans="1:2">
      <c r="A211" s="531" t="s">
        <v>200</v>
      </c>
      <c r="B211" s="530"/>
    </row>
    <row r="212" ht="15.6" spans="1:2">
      <c r="A212" s="531" t="s">
        <v>201</v>
      </c>
      <c r="B212" s="530"/>
    </row>
    <row r="213" ht="15.6" spans="1:2">
      <c r="A213" s="531" t="s">
        <v>202</v>
      </c>
      <c r="B213" s="530"/>
    </row>
    <row r="214" ht="15.6" spans="1:2">
      <c r="A214" s="531" t="s">
        <v>312</v>
      </c>
      <c r="B214" s="530"/>
    </row>
    <row r="215" ht="15.6" spans="1:2">
      <c r="A215" s="531" t="s">
        <v>209</v>
      </c>
      <c r="B215" s="530"/>
    </row>
    <row r="216" ht="15.6" spans="1:2">
      <c r="A216" s="531" t="s">
        <v>313</v>
      </c>
      <c r="B216" s="530"/>
    </row>
    <row r="217" ht="15.6" spans="1:2">
      <c r="A217" s="532" t="s">
        <v>314</v>
      </c>
      <c r="B217" s="526">
        <f>SUM(B218:B231)</f>
        <v>650.37</v>
      </c>
    </row>
    <row r="218" ht="15.6" spans="1:2">
      <c r="A218" s="531" t="s">
        <v>200</v>
      </c>
      <c r="B218" s="530">
        <v>587.65</v>
      </c>
    </row>
    <row r="219" ht="15.6" spans="1:2">
      <c r="A219" s="531" t="s">
        <v>201</v>
      </c>
      <c r="B219" s="530">
        <v>1</v>
      </c>
    </row>
    <row r="220" ht="15.6" spans="1:2">
      <c r="A220" s="531" t="s">
        <v>202</v>
      </c>
      <c r="B220" s="530"/>
    </row>
    <row r="221" ht="15.6" spans="1:2">
      <c r="A221" s="531" t="s">
        <v>315</v>
      </c>
      <c r="B221" s="530"/>
    </row>
    <row r="222" ht="15.6" spans="1:2">
      <c r="A222" s="531" t="s">
        <v>316</v>
      </c>
      <c r="B222" s="530"/>
    </row>
    <row r="223" ht="15.6" spans="1:2">
      <c r="A223" s="531" t="s">
        <v>241</v>
      </c>
      <c r="B223" s="530"/>
    </row>
    <row r="224" ht="15.6" spans="1:2">
      <c r="A224" s="531" t="s">
        <v>317</v>
      </c>
      <c r="B224" s="530"/>
    </row>
    <row r="225" ht="15.6" spans="1:2">
      <c r="A225" s="531" t="s">
        <v>318</v>
      </c>
      <c r="B225" s="530"/>
    </row>
    <row r="226" ht="15.6" spans="1:2">
      <c r="A226" s="531" t="s">
        <v>319</v>
      </c>
      <c r="B226" s="530"/>
    </row>
    <row r="227" ht="15.6" spans="1:2">
      <c r="A227" s="531" t="s">
        <v>320</v>
      </c>
      <c r="B227" s="530"/>
    </row>
    <row r="228" ht="15.6" spans="1:2">
      <c r="A228" s="531" t="s">
        <v>321</v>
      </c>
      <c r="B228" s="530"/>
    </row>
    <row r="229" ht="15.6" spans="1:2">
      <c r="A229" s="531" t="s">
        <v>322</v>
      </c>
      <c r="B229" s="530"/>
    </row>
    <row r="230" ht="15.6" spans="1:2">
      <c r="A230" s="531" t="s">
        <v>209</v>
      </c>
      <c r="B230" s="530">
        <v>61.72</v>
      </c>
    </row>
    <row r="231" ht="15.6" spans="1:2">
      <c r="A231" s="531" t="s">
        <v>323</v>
      </c>
      <c r="B231" s="530"/>
    </row>
    <row r="232" ht="15.6" spans="1:2">
      <c r="A232" s="532" t="s">
        <v>324</v>
      </c>
      <c r="B232" s="526">
        <f>SUM(B233:B234)</f>
        <v>23.3</v>
      </c>
    </row>
    <row r="233" ht="15.6" spans="1:2">
      <c r="A233" s="531" t="s">
        <v>325</v>
      </c>
      <c r="B233" s="530"/>
    </row>
    <row r="234" ht="15.6" spans="1:2">
      <c r="A234" s="531" t="s">
        <v>326</v>
      </c>
      <c r="B234" s="534">
        <v>23.3</v>
      </c>
    </row>
    <row r="235" ht="15.6" spans="1:2">
      <c r="A235" s="535" t="s">
        <v>121</v>
      </c>
      <c r="B235" s="530">
        <v>0</v>
      </c>
    </row>
    <row r="236" ht="15.6" spans="1:2">
      <c r="A236" s="531" t="s">
        <v>327</v>
      </c>
      <c r="B236" s="530"/>
    </row>
    <row r="237" ht="15.6" spans="1:2">
      <c r="A237" s="531" t="s">
        <v>328</v>
      </c>
      <c r="B237" s="530"/>
    </row>
    <row r="238" ht="15.6" spans="1:2">
      <c r="A238" s="531" t="s">
        <v>329</v>
      </c>
      <c r="B238" s="530"/>
    </row>
    <row r="239" ht="15.6" spans="1:2">
      <c r="A239" s="535" t="s">
        <v>122</v>
      </c>
      <c r="B239" s="526">
        <v>69</v>
      </c>
    </row>
    <row r="240" ht="15.6" spans="1:2">
      <c r="A240" s="532" t="s">
        <v>330</v>
      </c>
      <c r="B240" s="526">
        <f>SUM(B241:B247)</f>
        <v>69</v>
      </c>
    </row>
    <row r="241" ht="15.6" spans="1:2">
      <c r="A241" s="531" t="s">
        <v>331</v>
      </c>
      <c r="B241" s="530">
        <v>11</v>
      </c>
    </row>
    <row r="242" ht="15.6" spans="1:2">
      <c r="A242" s="531" t="s">
        <v>332</v>
      </c>
      <c r="B242" s="530"/>
    </row>
    <row r="243" ht="15.6" spans="1:2">
      <c r="A243" s="531" t="s">
        <v>333</v>
      </c>
      <c r="B243" s="530"/>
    </row>
    <row r="244" ht="15.6" spans="1:2">
      <c r="A244" s="531" t="s">
        <v>334</v>
      </c>
      <c r="B244" s="530"/>
    </row>
    <row r="245" ht="15.6" spans="1:2">
      <c r="A245" s="531" t="s">
        <v>335</v>
      </c>
      <c r="B245" s="530">
        <v>16</v>
      </c>
    </row>
    <row r="246" ht="15.6" spans="1:2">
      <c r="A246" s="531" t="s">
        <v>336</v>
      </c>
      <c r="B246" s="530"/>
    </row>
    <row r="247" ht="15.6" spans="1:2">
      <c r="A247" s="531" t="s">
        <v>337</v>
      </c>
      <c r="B247" s="534">
        <v>42</v>
      </c>
    </row>
    <row r="248" ht="15.6" spans="1:2">
      <c r="A248" s="532" t="s">
        <v>338</v>
      </c>
      <c r="B248" s="530">
        <v>0</v>
      </c>
    </row>
    <row r="249" ht="15.6" spans="1:2">
      <c r="A249" s="535" t="s">
        <v>123</v>
      </c>
      <c r="B249" s="526">
        <f>B250+B253+B264+B271+B279+B288+B302+B312+B322+B330+B336</f>
        <v>5729.38</v>
      </c>
    </row>
    <row r="250" ht="15.6" spans="1:2">
      <c r="A250" s="532" t="s">
        <v>339</v>
      </c>
      <c r="B250" s="530">
        <v>0</v>
      </c>
    </row>
    <row r="251" ht="15.6" spans="1:2">
      <c r="A251" s="531" t="s">
        <v>340</v>
      </c>
      <c r="B251" s="530"/>
    </row>
    <row r="252" ht="15.6" spans="1:2">
      <c r="A252" s="531" t="s">
        <v>341</v>
      </c>
      <c r="B252" s="530"/>
    </row>
    <row r="253" ht="15.6" spans="1:2">
      <c r="A253" s="532" t="s">
        <v>342</v>
      </c>
      <c r="B253" s="526">
        <f>SUM(B254:B263)</f>
        <v>4773.47</v>
      </c>
    </row>
    <row r="254" ht="15.6" spans="1:2">
      <c r="A254" s="531" t="s">
        <v>200</v>
      </c>
      <c r="B254" s="530">
        <v>4723.27</v>
      </c>
    </row>
    <row r="255" ht="15.6" spans="1:2">
      <c r="A255" s="531" t="s">
        <v>201</v>
      </c>
      <c r="B255" s="530"/>
    </row>
    <row r="256" ht="15.6" spans="1:2">
      <c r="A256" s="531" t="s">
        <v>202</v>
      </c>
      <c r="B256" s="530"/>
    </row>
    <row r="257" ht="15.6" spans="1:2">
      <c r="A257" s="531" t="s">
        <v>241</v>
      </c>
      <c r="B257" s="530"/>
    </row>
    <row r="258" ht="15.6" spans="1:2">
      <c r="A258" s="531" t="s">
        <v>343</v>
      </c>
      <c r="B258" s="530"/>
    </row>
    <row r="259" ht="15.6" spans="1:2">
      <c r="A259" s="531" t="s">
        <v>344</v>
      </c>
      <c r="B259" s="530"/>
    </row>
    <row r="260" ht="15.6" spans="1:2">
      <c r="A260" s="531" t="s">
        <v>345</v>
      </c>
      <c r="B260" s="530"/>
    </row>
    <row r="261" ht="15.6" spans="1:2">
      <c r="A261" s="531" t="s">
        <v>346</v>
      </c>
      <c r="B261" s="530"/>
    </row>
    <row r="262" ht="15.6" spans="1:2">
      <c r="A262" s="531" t="s">
        <v>209</v>
      </c>
      <c r="B262" s="530"/>
    </row>
    <row r="263" ht="15.6" spans="1:2">
      <c r="A263" s="531" t="s">
        <v>347</v>
      </c>
      <c r="B263" s="530">
        <v>50.2</v>
      </c>
    </row>
    <row r="264" ht="15.6" spans="1:2">
      <c r="A264" s="532" t="s">
        <v>348</v>
      </c>
      <c r="B264" s="530">
        <v>0</v>
      </c>
    </row>
    <row r="265" ht="15.6" spans="1:2">
      <c r="A265" s="531" t="s">
        <v>200</v>
      </c>
      <c r="B265" s="530"/>
    </row>
    <row r="266" ht="15.6" spans="1:2">
      <c r="A266" s="531" t="s">
        <v>201</v>
      </c>
      <c r="B266" s="530"/>
    </row>
    <row r="267" ht="15.6" spans="1:2">
      <c r="A267" s="531" t="s">
        <v>202</v>
      </c>
      <c r="B267" s="530"/>
    </row>
    <row r="268" ht="15.6" spans="1:2">
      <c r="A268" s="531" t="s">
        <v>349</v>
      </c>
      <c r="B268" s="530"/>
    </row>
    <row r="269" ht="15.6" spans="1:2">
      <c r="A269" s="531" t="s">
        <v>209</v>
      </c>
      <c r="B269" s="530"/>
    </row>
    <row r="270" ht="15.6" spans="1:2">
      <c r="A270" s="531" t="s">
        <v>350</v>
      </c>
      <c r="B270" s="530"/>
    </row>
    <row r="271" ht="15.6" spans="1:2">
      <c r="A271" s="532" t="s">
        <v>351</v>
      </c>
      <c r="B271" s="526">
        <f>SUM(B272:B278)</f>
        <v>80.12</v>
      </c>
    </row>
    <row r="272" ht="15.6" spans="1:2">
      <c r="A272" s="531" t="s">
        <v>200</v>
      </c>
      <c r="B272" s="530">
        <v>80.12</v>
      </c>
    </row>
    <row r="273" ht="15.6" spans="1:2">
      <c r="A273" s="531" t="s">
        <v>201</v>
      </c>
      <c r="B273" s="530"/>
    </row>
    <row r="274" ht="15.6" spans="1:2">
      <c r="A274" s="531" t="s">
        <v>202</v>
      </c>
      <c r="B274" s="530"/>
    </row>
    <row r="275" ht="15.6" spans="1:2">
      <c r="A275" s="531" t="s">
        <v>352</v>
      </c>
      <c r="B275" s="530"/>
    </row>
    <row r="276" ht="15.6" spans="1:2">
      <c r="A276" s="531" t="s">
        <v>353</v>
      </c>
      <c r="B276" s="530"/>
    </row>
    <row r="277" ht="15.6" spans="1:2">
      <c r="A277" s="531" t="s">
        <v>209</v>
      </c>
      <c r="B277" s="530"/>
    </row>
    <row r="278" ht="15.6" spans="1:2">
      <c r="A278" s="531" t="s">
        <v>354</v>
      </c>
      <c r="B278" s="530"/>
    </row>
    <row r="279" ht="15.6" spans="1:2">
      <c r="A279" s="532" t="s">
        <v>355</v>
      </c>
      <c r="B279" s="526">
        <f>SUM(B280:B287)</f>
        <v>163.24</v>
      </c>
    </row>
    <row r="280" ht="15.6" spans="1:2">
      <c r="A280" s="531" t="s">
        <v>200</v>
      </c>
      <c r="B280" s="530">
        <v>163.24</v>
      </c>
    </row>
    <row r="281" ht="15.6" spans="1:2">
      <c r="A281" s="531" t="s">
        <v>201</v>
      </c>
      <c r="B281" s="530"/>
    </row>
    <row r="282" ht="15.6" spans="1:2">
      <c r="A282" s="531" t="s">
        <v>202</v>
      </c>
      <c r="B282" s="530"/>
    </row>
    <row r="283" ht="15.6" spans="1:2">
      <c r="A283" s="531" t="s">
        <v>356</v>
      </c>
      <c r="B283" s="530"/>
    </row>
    <row r="284" ht="15.6" spans="1:2">
      <c r="A284" s="531" t="s">
        <v>357</v>
      </c>
      <c r="B284" s="530"/>
    </row>
    <row r="285" ht="15.6" spans="1:2">
      <c r="A285" s="531" t="s">
        <v>358</v>
      </c>
      <c r="B285" s="530"/>
    </row>
    <row r="286" ht="15.6" spans="1:2">
      <c r="A286" s="531" t="s">
        <v>209</v>
      </c>
      <c r="B286" s="530"/>
    </row>
    <row r="287" ht="15.6" spans="1:2">
      <c r="A287" s="531" t="s">
        <v>359</v>
      </c>
      <c r="B287" s="530"/>
    </row>
    <row r="288" ht="15.6" spans="1:2">
      <c r="A288" s="532" t="s">
        <v>360</v>
      </c>
      <c r="B288" s="526">
        <f>SUM(B289:B301)</f>
        <v>712.55</v>
      </c>
    </row>
    <row r="289" ht="15.6" spans="1:2">
      <c r="A289" s="531" t="s">
        <v>200</v>
      </c>
      <c r="B289" s="530">
        <v>580.5</v>
      </c>
    </row>
    <row r="290" ht="15.6" spans="1:2">
      <c r="A290" s="531" t="s">
        <v>201</v>
      </c>
      <c r="B290" s="530"/>
    </row>
    <row r="291" ht="15.6" spans="1:2">
      <c r="A291" s="531" t="s">
        <v>202</v>
      </c>
      <c r="B291" s="530"/>
    </row>
    <row r="292" ht="15.6" spans="1:2">
      <c r="A292" s="531" t="s">
        <v>361</v>
      </c>
      <c r="B292" s="530">
        <v>27.84</v>
      </c>
    </row>
    <row r="293" ht="15.6" spans="1:2">
      <c r="A293" s="531" t="s">
        <v>362</v>
      </c>
      <c r="B293" s="530">
        <v>8</v>
      </c>
    </row>
    <row r="294" ht="15.6" spans="1:2">
      <c r="A294" s="531" t="s">
        <v>363</v>
      </c>
      <c r="B294" s="530"/>
    </row>
    <row r="295" ht="15.6" spans="1:2">
      <c r="A295" s="531" t="s">
        <v>364</v>
      </c>
      <c r="B295" s="530">
        <v>1</v>
      </c>
    </row>
    <row r="296" ht="15.6" spans="1:2">
      <c r="A296" s="531" t="s">
        <v>365</v>
      </c>
      <c r="B296" s="530"/>
    </row>
    <row r="297" ht="15.6" spans="1:2">
      <c r="A297" s="531" t="s">
        <v>366</v>
      </c>
      <c r="B297" s="530">
        <v>7</v>
      </c>
    </row>
    <row r="298" ht="15.6" spans="1:2">
      <c r="A298" s="531" t="s">
        <v>367</v>
      </c>
      <c r="B298" s="530">
        <v>8</v>
      </c>
    </row>
    <row r="299" ht="15.6" spans="1:2">
      <c r="A299" s="531" t="s">
        <v>241</v>
      </c>
      <c r="B299" s="530"/>
    </row>
    <row r="300" ht="15.6" spans="1:2">
      <c r="A300" s="531" t="s">
        <v>209</v>
      </c>
      <c r="B300" s="530">
        <v>80.21</v>
      </c>
    </row>
    <row r="301" ht="15.6" spans="1:2">
      <c r="A301" s="531" t="s">
        <v>368</v>
      </c>
      <c r="B301" s="530"/>
    </row>
    <row r="302" ht="15.6" spans="1:2">
      <c r="A302" s="532" t="s">
        <v>369</v>
      </c>
      <c r="B302" s="530">
        <v>0</v>
      </c>
    </row>
    <row r="303" ht="15.6" spans="1:2">
      <c r="A303" s="531" t="s">
        <v>200</v>
      </c>
      <c r="B303" s="530"/>
    </row>
    <row r="304" ht="15.6" spans="1:2">
      <c r="A304" s="531" t="s">
        <v>201</v>
      </c>
      <c r="B304" s="530"/>
    </row>
    <row r="305" ht="15.6" spans="1:2">
      <c r="A305" s="531" t="s">
        <v>202</v>
      </c>
      <c r="B305" s="530"/>
    </row>
    <row r="306" ht="15.6" spans="1:2">
      <c r="A306" s="531" t="s">
        <v>370</v>
      </c>
      <c r="B306" s="530"/>
    </row>
    <row r="307" ht="15.6" spans="1:2">
      <c r="A307" s="531" t="s">
        <v>371</v>
      </c>
      <c r="B307" s="530"/>
    </row>
    <row r="308" ht="15.6" spans="1:2">
      <c r="A308" s="531" t="s">
        <v>372</v>
      </c>
      <c r="B308" s="530"/>
    </row>
    <row r="309" ht="15.6" spans="1:2">
      <c r="A309" s="531" t="s">
        <v>241</v>
      </c>
      <c r="B309" s="530"/>
    </row>
    <row r="310" ht="15.6" spans="1:2">
      <c r="A310" s="531" t="s">
        <v>209</v>
      </c>
      <c r="B310" s="530"/>
    </row>
    <row r="311" ht="15.6" spans="1:2">
      <c r="A311" s="531" t="s">
        <v>373</v>
      </c>
      <c r="B311" s="530"/>
    </row>
    <row r="312" ht="15.6" spans="1:2">
      <c r="A312" s="532" t="s">
        <v>374</v>
      </c>
      <c r="B312" s="530">
        <v>0</v>
      </c>
    </row>
    <row r="313" ht="15.6" spans="1:2">
      <c r="A313" s="531" t="s">
        <v>200</v>
      </c>
      <c r="B313" s="530"/>
    </row>
    <row r="314" ht="15.6" spans="1:2">
      <c r="A314" s="531" t="s">
        <v>201</v>
      </c>
      <c r="B314" s="530"/>
    </row>
    <row r="315" ht="15.6" spans="1:2">
      <c r="A315" s="531" t="s">
        <v>202</v>
      </c>
      <c r="B315" s="530"/>
    </row>
    <row r="316" ht="15.6" spans="1:2">
      <c r="A316" s="531" t="s">
        <v>375</v>
      </c>
      <c r="B316" s="530"/>
    </row>
    <row r="317" ht="15.6" spans="1:2">
      <c r="A317" s="531" t="s">
        <v>376</v>
      </c>
      <c r="B317" s="530"/>
    </row>
    <row r="318" ht="15.6" spans="1:2">
      <c r="A318" s="531" t="s">
        <v>377</v>
      </c>
      <c r="B318" s="530"/>
    </row>
    <row r="319" ht="15.6" spans="1:2">
      <c r="A319" s="531" t="s">
        <v>241</v>
      </c>
      <c r="B319" s="530"/>
    </row>
    <row r="320" ht="15.6" spans="1:2">
      <c r="A320" s="531" t="s">
        <v>209</v>
      </c>
      <c r="B320" s="530"/>
    </row>
    <row r="321" ht="15.6" spans="1:2">
      <c r="A321" s="531" t="s">
        <v>378</v>
      </c>
      <c r="B321" s="530"/>
    </row>
    <row r="322" ht="15.6" spans="1:2">
      <c r="A322" s="532" t="s">
        <v>379</v>
      </c>
      <c r="B322" s="530">
        <v>0</v>
      </c>
    </row>
    <row r="323" ht="15.6" spans="1:2">
      <c r="A323" s="531" t="s">
        <v>200</v>
      </c>
      <c r="B323" s="530"/>
    </row>
    <row r="324" ht="15.6" spans="1:2">
      <c r="A324" s="531" t="s">
        <v>201</v>
      </c>
      <c r="B324" s="530"/>
    </row>
    <row r="325" ht="15.6" spans="1:2">
      <c r="A325" s="531" t="s">
        <v>202</v>
      </c>
      <c r="B325" s="530"/>
    </row>
    <row r="326" ht="15.6" spans="1:2">
      <c r="A326" s="531" t="s">
        <v>380</v>
      </c>
      <c r="B326" s="530"/>
    </row>
    <row r="327" ht="15.6" spans="1:2">
      <c r="A327" s="531" t="s">
        <v>381</v>
      </c>
      <c r="B327" s="530"/>
    </row>
    <row r="328" ht="15.6" spans="1:2">
      <c r="A328" s="531" t="s">
        <v>209</v>
      </c>
      <c r="B328" s="530"/>
    </row>
    <row r="329" ht="15.6" spans="1:2">
      <c r="A329" s="531" t="s">
        <v>382</v>
      </c>
      <c r="B329" s="530"/>
    </row>
    <row r="330" ht="15.6" spans="1:2">
      <c r="A330" s="532" t="s">
        <v>383</v>
      </c>
      <c r="B330" s="530">
        <v>0</v>
      </c>
    </row>
    <row r="331" ht="15.6" spans="1:2">
      <c r="A331" s="531" t="s">
        <v>200</v>
      </c>
      <c r="B331" s="530"/>
    </row>
    <row r="332" ht="15.6" spans="1:2">
      <c r="A332" s="531" t="s">
        <v>201</v>
      </c>
      <c r="B332" s="530"/>
    </row>
    <row r="333" ht="15.6" spans="1:2">
      <c r="A333" s="531" t="s">
        <v>241</v>
      </c>
      <c r="B333" s="530"/>
    </row>
    <row r="334" ht="15.6" spans="1:2">
      <c r="A334" s="531" t="s">
        <v>384</v>
      </c>
      <c r="B334" s="530"/>
    </row>
    <row r="335" ht="15.6" spans="1:2">
      <c r="A335" s="531" t="s">
        <v>385</v>
      </c>
      <c r="B335" s="530"/>
    </row>
    <row r="336" ht="15.6" spans="1:2">
      <c r="A336" s="532" t="s">
        <v>386</v>
      </c>
      <c r="B336" s="530"/>
    </row>
    <row r="337" ht="15.6" spans="1:2">
      <c r="A337" s="531" t="s">
        <v>387</v>
      </c>
      <c r="B337" s="530"/>
    </row>
    <row r="338" ht="15.6" spans="1:2">
      <c r="A338" s="531" t="s">
        <v>388</v>
      </c>
      <c r="B338" s="530"/>
    </row>
    <row r="339" ht="15.6" spans="1:2">
      <c r="A339" s="535" t="s">
        <v>124</v>
      </c>
      <c r="B339" s="526">
        <f>B340+B345+B352+B358+B364+B368+B372+B376+B382+B389</f>
        <v>20130.55</v>
      </c>
    </row>
    <row r="340" ht="15.6" spans="1:2">
      <c r="A340" s="532" t="s">
        <v>389</v>
      </c>
      <c r="B340" s="526">
        <f>SUM(B341:B344)</f>
        <v>171.93</v>
      </c>
    </row>
    <row r="341" ht="15.6" spans="1:2">
      <c r="A341" s="531" t="s">
        <v>200</v>
      </c>
      <c r="B341" s="530">
        <v>171.93</v>
      </c>
    </row>
    <row r="342" ht="15.6" spans="1:2">
      <c r="A342" s="531" t="s">
        <v>201</v>
      </c>
      <c r="B342" s="530"/>
    </row>
    <row r="343" ht="15.6" spans="1:2">
      <c r="A343" s="531" t="s">
        <v>202</v>
      </c>
      <c r="B343" s="530"/>
    </row>
    <row r="344" ht="15.6" spans="1:2">
      <c r="A344" s="531" t="s">
        <v>390</v>
      </c>
      <c r="B344" s="530"/>
    </row>
    <row r="345" ht="15.6" spans="1:2">
      <c r="A345" s="532" t="s">
        <v>391</v>
      </c>
      <c r="B345" s="526">
        <f>SUM(B346:B351)</f>
        <v>18720.28</v>
      </c>
    </row>
    <row r="346" ht="15.6" spans="1:2">
      <c r="A346" s="531" t="s">
        <v>392</v>
      </c>
      <c r="B346" s="530">
        <v>1011.99</v>
      </c>
    </row>
    <row r="347" ht="15.6" spans="1:3">
      <c r="A347" s="531" t="s">
        <v>393</v>
      </c>
      <c r="B347" s="530">
        <v>9520.68</v>
      </c>
      <c r="C347" s="519">
        <v>9539</v>
      </c>
    </row>
    <row r="348" ht="15.6" spans="1:2">
      <c r="A348" s="531" t="s">
        <v>394</v>
      </c>
      <c r="B348" s="530">
        <v>4234.74</v>
      </c>
    </row>
    <row r="349" ht="15.6" spans="1:2">
      <c r="A349" s="531" t="s">
        <v>395</v>
      </c>
      <c r="B349" s="530">
        <v>151.65</v>
      </c>
    </row>
    <row r="350" ht="15.6" spans="1:2">
      <c r="A350" s="531" t="s">
        <v>396</v>
      </c>
      <c r="B350" s="530"/>
    </row>
    <row r="351" ht="15.6" spans="1:2">
      <c r="A351" s="531" t="s">
        <v>397</v>
      </c>
      <c r="B351" s="530">
        <v>3801.22</v>
      </c>
    </row>
    <row r="352" ht="15.6" spans="1:2">
      <c r="A352" s="532" t="s">
        <v>398</v>
      </c>
      <c r="B352" s="526">
        <f>SUM(B353:B357)</f>
        <v>0</v>
      </c>
    </row>
    <row r="353" ht="15.6" spans="1:2">
      <c r="A353" s="531" t="s">
        <v>399</v>
      </c>
      <c r="B353" s="530"/>
    </row>
    <row r="354" ht="15.6" spans="1:2">
      <c r="A354" s="531" t="s">
        <v>400</v>
      </c>
      <c r="B354" s="530"/>
    </row>
    <row r="355" ht="15.6" spans="1:2">
      <c r="A355" s="531" t="s">
        <v>401</v>
      </c>
      <c r="B355" s="530"/>
    </row>
    <row r="356" ht="15.6" spans="1:2">
      <c r="A356" s="531" t="s">
        <v>402</v>
      </c>
      <c r="B356" s="530"/>
    </row>
    <row r="357" ht="15.6" spans="1:2">
      <c r="A357" s="531" t="s">
        <v>403</v>
      </c>
      <c r="B357" s="530"/>
    </row>
    <row r="358" ht="15.6" spans="1:2">
      <c r="A358" s="532" t="s">
        <v>404</v>
      </c>
      <c r="B358" s="526">
        <v>0</v>
      </c>
    </row>
    <row r="359" ht="15.6" spans="1:2">
      <c r="A359" s="531" t="s">
        <v>405</v>
      </c>
      <c r="B359" s="530"/>
    </row>
    <row r="360" ht="15.6" spans="1:2">
      <c r="A360" s="531" t="s">
        <v>406</v>
      </c>
      <c r="B360" s="530"/>
    </row>
    <row r="361" ht="15.6" spans="1:2">
      <c r="A361" s="531" t="s">
        <v>407</v>
      </c>
      <c r="B361" s="530"/>
    </row>
    <row r="362" ht="15.6" spans="1:2">
      <c r="A362" s="531" t="s">
        <v>408</v>
      </c>
      <c r="B362" s="530"/>
    </row>
    <row r="363" ht="15.6" spans="1:2">
      <c r="A363" s="531" t="s">
        <v>409</v>
      </c>
      <c r="B363" s="530"/>
    </row>
    <row r="364" ht="15.6" spans="1:2">
      <c r="A364" s="532" t="s">
        <v>410</v>
      </c>
      <c r="B364" s="526">
        <v>0</v>
      </c>
    </row>
    <row r="365" ht="15.6" spans="1:2">
      <c r="A365" s="531" t="s">
        <v>411</v>
      </c>
      <c r="B365" s="530"/>
    </row>
    <row r="366" ht="15.6" spans="1:2">
      <c r="A366" s="531" t="s">
        <v>412</v>
      </c>
      <c r="B366" s="530"/>
    </row>
    <row r="367" ht="15.6" spans="1:2">
      <c r="A367" s="531" t="s">
        <v>413</v>
      </c>
      <c r="B367" s="530"/>
    </row>
    <row r="368" ht="15.6" spans="1:2">
      <c r="A368" s="532" t="s">
        <v>414</v>
      </c>
      <c r="B368" s="526">
        <v>0</v>
      </c>
    </row>
    <row r="369" ht="15.6" spans="1:2">
      <c r="A369" s="531" t="s">
        <v>415</v>
      </c>
      <c r="B369" s="530"/>
    </row>
    <row r="370" ht="15.6" spans="1:2">
      <c r="A370" s="531" t="s">
        <v>416</v>
      </c>
      <c r="B370" s="530"/>
    </row>
    <row r="371" ht="15.6" spans="1:2">
      <c r="A371" s="531" t="s">
        <v>417</v>
      </c>
      <c r="B371" s="530"/>
    </row>
    <row r="372" ht="15.6" spans="1:2">
      <c r="A372" s="532" t="s">
        <v>418</v>
      </c>
      <c r="B372" s="526">
        <v>0</v>
      </c>
    </row>
    <row r="373" ht="15.6" spans="1:2">
      <c r="A373" s="531" t="s">
        <v>419</v>
      </c>
      <c r="B373" s="530"/>
    </row>
    <row r="374" ht="15.6" spans="1:2">
      <c r="A374" s="531" t="s">
        <v>420</v>
      </c>
      <c r="B374" s="530"/>
    </row>
    <row r="375" ht="15.6" spans="1:2">
      <c r="A375" s="531" t="s">
        <v>421</v>
      </c>
      <c r="B375" s="530"/>
    </row>
    <row r="376" ht="15.6" spans="1:2">
      <c r="A376" s="532" t="s">
        <v>422</v>
      </c>
      <c r="B376" s="526">
        <f>SUM(B377:B381)</f>
        <v>1238.34</v>
      </c>
    </row>
    <row r="377" ht="15.6" spans="1:2">
      <c r="A377" s="531" t="s">
        <v>423</v>
      </c>
      <c r="B377" s="530">
        <v>816.34</v>
      </c>
    </row>
    <row r="378" ht="15.6" spans="1:2">
      <c r="A378" s="531" t="s">
        <v>424</v>
      </c>
      <c r="B378" s="530">
        <v>422</v>
      </c>
    </row>
    <row r="379" ht="15.6" spans="1:2">
      <c r="A379" s="531" t="s">
        <v>425</v>
      </c>
      <c r="B379" s="530"/>
    </row>
    <row r="380" ht="15.6" spans="1:2">
      <c r="A380" s="531" t="s">
        <v>426</v>
      </c>
      <c r="B380" s="530"/>
    </row>
    <row r="381" ht="15.6" spans="1:2">
      <c r="A381" s="531" t="s">
        <v>427</v>
      </c>
      <c r="B381" s="530"/>
    </row>
    <row r="382" ht="15.6" spans="1:2">
      <c r="A382" s="532" t="s">
        <v>428</v>
      </c>
      <c r="B382" s="530">
        <v>0</v>
      </c>
    </row>
    <row r="383" ht="15.6" spans="1:2">
      <c r="A383" s="531" t="s">
        <v>429</v>
      </c>
      <c r="B383" s="530"/>
    </row>
    <row r="384" ht="15.6" spans="1:2">
      <c r="A384" s="531" t="s">
        <v>430</v>
      </c>
      <c r="B384" s="530"/>
    </row>
    <row r="385" ht="15.6" spans="1:2">
      <c r="A385" s="531" t="s">
        <v>431</v>
      </c>
      <c r="B385" s="530"/>
    </row>
    <row r="386" ht="15.6" spans="1:2">
      <c r="A386" s="531" t="s">
        <v>432</v>
      </c>
      <c r="B386" s="530"/>
    </row>
    <row r="387" ht="15.6" spans="1:2">
      <c r="A387" s="531" t="s">
        <v>433</v>
      </c>
      <c r="B387" s="530"/>
    </row>
    <row r="388" ht="15.6" spans="1:2">
      <c r="A388" s="531" t="s">
        <v>434</v>
      </c>
      <c r="B388" s="530"/>
    </row>
    <row r="389" ht="15.6" spans="1:2">
      <c r="A389" s="532" t="s">
        <v>435</v>
      </c>
      <c r="B389" s="530">
        <v>0</v>
      </c>
    </row>
    <row r="390" ht="15.6" spans="1:2">
      <c r="A390" s="535" t="s">
        <v>125</v>
      </c>
      <c r="B390" s="526">
        <f>B391+B396+B405+B411+B416+B421+B426+B433+B437+B441</f>
        <v>155.36</v>
      </c>
    </row>
    <row r="391" ht="15.6" spans="1:2">
      <c r="A391" s="532" t="s">
        <v>436</v>
      </c>
      <c r="B391" s="526">
        <f>SUM(B392:B395)</f>
        <v>112.49</v>
      </c>
    </row>
    <row r="392" ht="15.6" spans="1:2">
      <c r="A392" s="531" t="s">
        <v>200</v>
      </c>
      <c r="B392" s="530">
        <v>112.49</v>
      </c>
    </row>
    <row r="393" ht="15.6" spans="1:2">
      <c r="A393" s="531" t="s">
        <v>201</v>
      </c>
      <c r="B393" s="530"/>
    </row>
    <row r="394" ht="15.6" spans="1:2">
      <c r="A394" s="531" t="s">
        <v>202</v>
      </c>
      <c r="B394" s="530"/>
    </row>
    <row r="395" ht="15.6" spans="1:2">
      <c r="A395" s="531" t="s">
        <v>437</v>
      </c>
      <c r="B395" s="530"/>
    </row>
    <row r="396" ht="15.6" spans="1:2">
      <c r="A396" s="532" t="s">
        <v>438</v>
      </c>
      <c r="B396" s="530">
        <v>0</v>
      </c>
    </row>
    <row r="397" ht="15.6" spans="1:2">
      <c r="A397" s="531" t="s">
        <v>439</v>
      </c>
      <c r="B397" s="530"/>
    </row>
    <row r="398" ht="15.6" spans="1:2">
      <c r="A398" s="531" t="s">
        <v>440</v>
      </c>
      <c r="B398" s="530"/>
    </row>
    <row r="399" ht="15.6" spans="1:2">
      <c r="A399" s="531" t="s">
        <v>441</v>
      </c>
      <c r="B399" s="530"/>
    </row>
    <row r="400" ht="15.6" spans="1:2">
      <c r="A400" s="531" t="s">
        <v>442</v>
      </c>
      <c r="B400" s="530"/>
    </row>
    <row r="401" ht="15.6" spans="1:2">
      <c r="A401" s="531" t="s">
        <v>443</v>
      </c>
      <c r="B401" s="530"/>
    </row>
    <row r="402" ht="15.6" spans="1:2">
      <c r="A402" s="531" t="s">
        <v>444</v>
      </c>
      <c r="B402" s="530"/>
    </row>
    <row r="403" ht="15.6" spans="1:2">
      <c r="A403" s="531" t="s">
        <v>445</v>
      </c>
      <c r="B403" s="530"/>
    </row>
    <row r="404" ht="15.6" spans="1:2">
      <c r="A404" s="531" t="s">
        <v>446</v>
      </c>
      <c r="B404" s="530"/>
    </row>
    <row r="405" ht="15.6" spans="1:2">
      <c r="A405" s="532" t="s">
        <v>447</v>
      </c>
      <c r="B405" s="530">
        <v>0</v>
      </c>
    </row>
    <row r="406" ht="15.6" spans="1:2">
      <c r="A406" s="531" t="s">
        <v>439</v>
      </c>
      <c r="B406" s="530"/>
    </row>
    <row r="407" ht="15.6" spans="1:2">
      <c r="A407" s="531" t="s">
        <v>448</v>
      </c>
      <c r="B407" s="530"/>
    </row>
    <row r="408" ht="15.6" spans="1:2">
      <c r="A408" s="531" t="s">
        <v>449</v>
      </c>
      <c r="B408" s="530"/>
    </row>
    <row r="409" ht="15.6" spans="1:2">
      <c r="A409" s="531" t="s">
        <v>450</v>
      </c>
      <c r="B409" s="530"/>
    </row>
    <row r="410" ht="15.6" spans="1:2">
      <c r="A410" s="531" t="s">
        <v>451</v>
      </c>
      <c r="B410" s="530"/>
    </row>
    <row r="411" ht="15.6" spans="1:2">
      <c r="A411" s="532" t="s">
        <v>452</v>
      </c>
      <c r="B411" s="530">
        <v>0</v>
      </c>
    </row>
    <row r="412" ht="15.6" spans="1:2">
      <c r="A412" s="531" t="s">
        <v>439</v>
      </c>
      <c r="B412" s="530"/>
    </row>
    <row r="413" ht="15.6" spans="1:2">
      <c r="A413" s="531" t="s">
        <v>453</v>
      </c>
      <c r="B413" s="530"/>
    </row>
    <row r="414" ht="15.6" spans="1:2">
      <c r="A414" s="531" t="s">
        <v>454</v>
      </c>
      <c r="B414" s="530"/>
    </row>
    <row r="415" ht="15.6" spans="1:2">
      <c r="A415" s="531" t="s">
        <v>455</v>
      </c>
      <c r="B415" s="530"/>
    </row>
    <row r="416" ht="15.6" spans="1:2">
      <c r="A416" s="532" t="s">
        <v>456</v>
      </c>
      <c r="B416" s="530">
        <v>0</v>
      </c>
    </row>
    <row r="417" ht="15.6" spans="1:2">
      <c r="A417" s="531" t="s">
        <v>439</v>
      </c>
      <c r="B417" s="530"/>
    </row>
    <row r="418" ht="15.6" spans="1:2">
      <c r="A418" s="531" t="s">
        <v>457</v>
      </c>
      <c r="B418" s="530"/>
    </row>
    <row r="419" ht="15.6" spans="1:2">
      <c r="A419" s="531" t="s">
        <v>458</v>
      </c>
      <c r="B419" s="530"/>
    </row>
    <row r="420" ht="15.6" spans="1:2">
      <c r="A420" s="531" t="s">
        <v>459</v>
      </c>
      <c r="B420" s="530"/>
    </row>
    <row r="421" ht="15.6" spans="1:2">
      <c r="A421" s="532" t="s">
        <v>460</v>
      </c>
      <c r="B421" s="530">
        <v>0</v>
      </c>
    </row>
    <row r="422" ht="15.6" spans="1:2">
      <c r="A422" s="531" t="s">
        <v>461</v>
      </c>
      <c r="B422" s="530"/>
    </row>
    <row r="423" ht="15.6" spans="1:2">
      <c r="A423" s="531" t="s">
        <v>462</v>
      </c>
      <c r="B423" s="530"/>
    </row>
    <row r="424" ht="15.6" spans="1:2">
      <c r="A424" s="531" t="s">
        <v>463</v>
      </c>
      <c r="B424" s="530"/>
    </row>
    <row r="425" ht="15.6" spans="1:2">
      <c r="A425" s="531" t="s">
        <v>464</v>
      </c>
      <c r="B425" s="530"/>
    </row>
    <row r="426" ht="15.6" spans="1:2">
      <c r="A426" s="532" t="s">
        <v>465</v>
      </c>
      <c r="B426" s="526">
        <f>SUM(B427:B432)</f>
        <v>42.87</v>
      </c>
    </row>
    <row r="427" ht="15.6" spans="1:2">
      <c r="A427" s="531" t="s">
        <v>439</v>
      </c>
      <c r="B427" s="530"/>
    </row>
    <row r="428" ht="15.6" spans="1:2">
      <c r="A428" s="531" t="s">
        <v>466</v>
      </c>
      <c r="B428" s="530"/>
    </row>
    <row r="429" ht="15.6" spans="1:2">
      <c r="A429" s="531" t="s">
        <v>467</v>
      </c>
      <c r="B429" s="530"/>
    </row>
    <row r="430" ht="15.6" spans="1:2">
      <c r="A430" s="531" t="s">
        <v>468</v>
      </c>
      <c r="B430" s="530"/>
    </row>
    <row r="431" ht="15.6" spans="1:2">
      <c r="A431" s="531" t="s">
        <v>469</v>
      </c>
      <c r="B431" s="530"/>
    </row>
    <row r="432" ht="15.6" spans="1:2">
      <c r="A432" s="531" t="s">
        <v>470</v>
      </c>
      <c r="B432" s="530">
        <v>42.87</v>
      </c>
    </row>
    <row r="433" ht="15.6" spans="1:2">
      <c r="A433" s="532" t="s">
        <v>471</v>
      </c>
      <c r="B433" s="530">
        <v>0</v>
      </c>
    </row>
    <row r="434" ht="15.6" spans="1:2">
      <c r="A434" s="531" t="s">
        <v>472</v>
      </c>
      <c r="B434" s="530"/>
    </row>
    <row r="435" ht="15.6" spans="1:2">
      <c r="A435" s="531" t="s">
        <v>473</v>
      </c>
      <c r="B435" s="530"/>
    </row>
    <row r="436" ht="15.6" spans="1:2">
      <c r="A436" s="531" t="s">
        <v>474</v>
      </c>
      <c r="B436" s="530"/>
    </row>
    <row r="437" ht="15.6" spans="1:2">
      <c r="A437" s="532" t="s">
        <v>475</v>
      </c>
      <c r="B437" s="530">
        <v>0</v>
      </c>
    </row>
    <row r="438" ht="15.6" spans="1:2">
      <c r="A438" s="531" t="s">
        <v>476</v>
      </c>
      <c r="B438" s="530"/>
    </row>
    <row r="439" ht="15.6" spans="1:2">
      <c r="A439" s="531" t="s">
        <v>477</v>
      </c>
      <c r="B439" s="530"/>
    </row>
    <row r="440" ht="15.6" spans="1:2">
      <c r="A440" s="531" t="s">
        <v>478</v>
      </c>
      <c r="B440" s="530"/>
    </row>
    <row r="441" ht="15.6" spans="1:2">
      <c r="A441" s="532" t="s">
        <v>479</v>
      </c>
      <c r="B441" s="530">
        <v>0</v>
      </c>
    </row>
    <row r="442" ht="15.6" spans="1:2">
      <c r="A442" s="531" t="s">
        <v>480</v>
      </c>
      <c r="B442" s="530"/>
    </row>
    <row r="443" ht="15.6" spans="1:2">
      <c r="A443" s="531" t="s">
        <v>481</v>
      </c>
      <c r="B443" s="530"/>
    </row>
    <row r="444" ht="15.6" spans="1:2">
      <c r="A444" s="531" t="s">
        <v>482</v>
      </c>
      <c r="B444" s="530"/>
    </row>
    <row r="445" ht="15.6" spans="1:2">
      <c r="A445" s="531" t="s">
        <v>483</v>
      </c>
      <c r="B445" s="530"/>
    </row>
    <row r="446" ht="15.6" spans="1:2">
      <c r="A446" s="535" t="s">
        <v>126</v>
      </c>
      <c r="B446" s="526">
        <f>B447+B463+B471+B482+B491+B499</f>
        <v>854.09</v>
      </c>
    </row>
    <row r="447" ht="15.6" spans="1:2">
      <c r="A447" s="532" t="s">
        <v>484</v>
      </c>
      <c r="B447" s="526">
        <f>SUM(B448:B462)</f>
        <v>782.1</v>
      </c>
    </row>
    <row r="448" ht="15.6" spans="1:2">
      <c r="A448" s="531" t="s">
        <v>200</v>
      </c>
      <c r="B448" s="530">
        <v>428.11</v>
      </c>
    </row>
    <row r="449" ht="15.6" spans="1:2">
      <c r="A449" s="531" t="s">
        <v>201</v>
      </c>
      <c r="B449" s="530">
        <v>10</v>
      </c>
    </row>
    <row r="450" ht="15.6" spans="1:2">
      <c r="A450" s="531" t="s">
        <v>202</v>
      </c>
      <c r="B450" s="530"/>
    </row>
    <row r="451" ht="15.6" spans="1:2">
      <c r="A451" s="531" t="s">
        <v>485</v>
      </c>
      <c r="B451" s="530">
        <v>149.08</v>
      </c>
    </row>
    <row r="452" ht="15.6" spans="1:2">
      <c r="A452" s="531" t="s">
        <v>486</v>
      </c>
      <c r="B452" s="530">
        <v>129.91</v>
      </c>
    </row>
    <row r="453" ht="15.6" spans="1:2">
      <c r="A453" s="531" t="s">
        <v>487</v>
      </c>
      <c r="B453" s="530"/>
    </row>
    <row r="454" ht="15.6" spans="1:2">
      <c r="A454" s="531" t="s">
        <v>488</v>
      </c>
      <c r="B454" s="530"/>
    </row>
    <row r="455" ht="15.6" spans="1:2">
      <c r="A455" s="531" t="s">
        <v>489</v>
      </c>
      <c r="B455" s="530"/>
    </row>
    <row r="456" ht="15.6" spans="1:2">
      <c r="A456" s="531" t="s">
        <v>490</v>
      </c>
      <c r="B456" s="530"/>
    </row>
    <row r="457" ht="15.6" spans="1:2">
      <c r="A457" s="531" t="s">
        <v>491</v>
      </c>
      <c r="B457" s="530"/>
    </row>
    <row r="458" ht="15.6" spans="1:2">
      <c r="A458" s="531" t="s">
        <v>492</v>
      </c>
      <c r="B458" s="530">
        <v>65</v>
      </c>
    </row>
    <row r="459" ht="15.6" spans="1:2">
      <c r="A459" s="531" t="s">
        <v>493</v>
      </c>
      <c r="B459" s="530"/>
    </row>
    <row r="460" ht="15.6" spans="1:2">
      <c r="A460" s="531" t="s">
        <v>494</v>
      </c>
      <c r="B460" s="530"/>
    </row>
    <row r="461" ht="15.6" spans="1:2">
      <c r="A461" s="531" t="s">
        <v>495</v>
      </c>
      <c r="B461" s="530"/>
    </row>
    <row r="462" ht="15.6" spans="1:2">
      <c r="A462" s="531" t="s">
        <v>496</v>
      </c>
      <c r="B462" s="530"/>
    </row>
    <row r="463" ht="15.6" spans="1:2">
      <c r="A463" s="532" t="s">
        <v>497</v>
      </c>
      <c r="B463" s="530">
        <v>0</v>
      </c>
    </row>
    <row r="464" ht="15.6" spans="1:2">
      <c r="A464" s="531" t="s">
        <v>200</v>
      </c>
      <c r="B464" s="530"/>
    </row>
    <row r="465" ht="15.6" spans="1:2">
      <c r="A465" s="531" t="s">
        <v>201</v>
      </c>
      <c r="B465" s="530"/>
    </row>
    <row r="466" ht="15.6" spans="1:2">
      <c r="A466" s="531" t="s">
        <v>202</v>
      </c>
      <c r="B466" s="530"/>
    </row>
    <row r="467" ht="15.6" spans="1:2">
      <c r="A467" s="531" t="s">
        <v>498</v>
      </c>
      <c r="B467" s="530"/>
    </row>
    <row r="468" ht="15.6" spans="1:2">
      <c r="A468" s="531" t="s">
        <v>499</v>
      </c>
      <c r="B468" s="530"/>
    </row>
    <row r="469" ht="15.6" spans="1:2">
      <c r="A469" s="531" t="s">
        <v>500</v>
      </c>
      <c r="B469" s="530"/>
    </row>
    <row r="470" ht="15.6" spans="1:2">
      <c r="A470" s="531" t="s">
        <v>501</v>
      </c>
      <c r="B470" s="530"/>
    </row>
    <row r="471" ht="15.6" spans="1:2">
      <c r="A471" s="532" t="s">
        <v>502</v>
      </c>
      <c r="B471" s="530">
        <v>0</v>
      </c>
    </row>
    <row r="472" ht="15.6" spans="1:2">
      <c r="A472" s="531" t="s">
        <v>200</v>
      </c>
      <c r="B472" s="530"/>
    </row>
    <row r="473" ht="15.6" spans="1:2">
      <c r="A473" s="531" t="s">
        <v>201</v>
      </c>
      <c r="B473" s="530"/>
    </row>
    <row r="474" ht="15.6" spans="1:2">
      <c r="A474" s="531" t="s">
        <v>202</v>
      </c>
      <c r="B474" s="530"/>
    </row>
    <row r="475" ht="15.6" spans="1:2">
      <c r="A475" s="531" t="s">
        <v>503</v>
      </c>
      <c r="B475" s="530"/>
    </row>
    <row r="476" ht="15.6" spans="1:2">
      <c r="A476" s="531" t="s">
        <v>504</v>
      </c>
      <c r="B476" s="530"/>
    </row>
    <row r="477" ht="15.6" spans="1:2">
      <c r="A477" s="531" t="s">
        <v>505</v>
      </c>
      <c r="B477" s="530"/>
    </row>
    <row r="478" ht="15.6" spans="1:2">
      <c r="A478" s="531" t="s">
        <v>506</v>
      </c>
      <c r="B478" s="530"/>
    </row>
    <row r="479" ht="15.6" spans="1:2">
      <c r="A479" s="531" t="s">
        <v>507</v>
      </c>
      <c r="B479" s="530"/>
    </row>
    <row r="480" ht="15.6" spans="1:2">
      <c r="A480" s="531" t="s">
        <v>508</v>
      </c>
      <c r="B480" s="530"/>
    </row>
    <row r="481" ht="15.6" spans="1:2">
      <c r="A481" s="531" t="s">
        <v>509</v>
      </c>
      <c r="B481" s="530"/>
    </row>
    <row r="482" ht="15.6" spans="1:2">
      <c r="A482" s="532" t="s">
        <v>510</v>
      </c>
      <c r="B482" s="526">
        <f>SUM(B483:B490)</f>
        <v>71.99</v>
      </c>
    </row>
    <row r="483" ht="15.6" spans="1:2">
      <c r="A483" s="531" t="s">
        <v>200</v>
      </c>
      <c r="B483" s="530"/>
    </row>
    <row r="484" ht="15.6" spans="1:2">
      <c r="A484" s="531" t="s">
        <v>511</v>
      </c>
      <c r="B484" s="530"/>
    </row>
    <row r="485" ht="15.6" spans="1:2">
      <c r="A485" s="531" t="s">
        <v>202</v>
      </c>
      <c r="B485" s="530"/>
    </row>
    <row r="486" ht="15.6" spans="1:2">
      <c r="A486" s="531" t="s">
        <v>512</v>
      </c>
      <c r="B486" s="530"/>
    </row>
    <row r="487" ht="15.6" spans="1:2">
      <c r="A487" s="531" t="s">
        <v>513</v>
      </c>
      <c r="B487" s="530">
        <v>71.99</v>
      </c>
    </row>
    <row r="488" ht="15.6" spans="1:2">
      <c r="A488" s="531" t="s">
        <v>514</v>
      </c>
      <c r="B488" s="530"/>
    </row>
    <row r="489" ht="15.6" spans="1:2">
      <c r="A489" s="531" t="s">
        <v>515</v>
      </c>
      <c r="B489" s="530"/>
    </row>
    <row r="490" ht="15.6" spans="1:2">
      <c r="A490" s="531" t="s">
        <v>516</v>
      </c>
      <c r="B490" s="530"/>
    </row>
    <row r="491" ht="15.6" spans="1:2">
      <c r="A491" s="532" t="s">
        <v>517</v>
      </c>
      <c r="B491" s="530">
        <v>0</v>
      </c>
    </row>
    <row r="492" ht="15.6" spans="1:2">
      <c r="A492" s="531" t="s">
        <v>200</v>
      </c>
      <c r="B492" s="530"/>
    </row>
    <row r="493" ht="15.6" spans="1:2">
      <c r="A493" s="531" t="s">
        <v>201</v>
      </c>
      <c r="B493" s="530"/>
    </row>
    <row r="494" ht="15.6" spans="1:2">
      <c r="A494" s="531" t="s">
        <v>202</v>
      </c>
      <c r="B494" s="530"/>
    </row>
    <row r="495" ht="15.6" spans="1:2">
      <c r="A495" s="531" t="s">
        <v>518</v>
      </c>
      <c r="B495" s="530"/>
    </row>
    <row r="496" ht="15.6" spans="1:2">
      <c r="A496" s="531" t="s">
        <v>519</v>
      </c>
      <c r="B496" s="530"/>
    </row>
    <row r="497" ht="15.6" spans="1:2">
      <c r="A497" s="531" t="s">
        <v>520</v>
      </c>
      <c r="B497" s="530"/>
    </row>
    <row r="498" ht="15.6" spans="1:2">
      <c r="A498" s="531" t="s">
        <v>521</v>
      </c>
      <c r="B498" s="530"/>
    </row>
    <row r="499" ht="15.6" spans="1:2">
      <c r="A499" s="532" t="s">
        <v>522</v>
      </c>
      <c r="B499" s="530">
        <v>0</v>
      </c>
    </row>
    <row r="500" ht="15.6" spans="1:2">
      <c r="A500" s="531" t="s">
        <v>523</v>
      </c>
      <c r="B500" s="530"/>
    </row>
    <row r="501" ht="15.6" spans="1:2">
      <c r="A501" s="531" t="s">
        <v>524</v>
      </c>
      <c r="B501" s="530"/>
    </row>
    <row r="502" ht="15.6" spans="1:2">
      <c r="A502" s="531" t="s">
        <v>525</v>
      </c>
      <c r="B502" s="530"/>
    </row>
    <row r="503" ht="15.6" spans="1:2">
      <c r="A503" s="535" t="s">
        <v>127</v>
      </c>
      <c r="B503" s="526">
        <f>B504+B523+B531+B542+B546+B533+B556+B565+B572+B580+B589+B594+B597+B600+B603+B609+B613+B617+B625+B628</f>
        <v>13210.64</v>
      </c>
    </row>
    <row r="504" ht="15.6" spans="1:2">
      <c r="A504" s="532" t="s">
        <v>526</v>
      </c>
      <c r="B504" s="526">
        <f>SUM(B505:B522)</f>
        <v>1108.97</v>
      </c>
    </row>
    <row r="505" ht="15.6" spans="1:2">
      <c r="A505" s="531" t="s">
        <v>200</v>
      </c>
      <c r="B505" s="530">
        <v>270.14</v>
      </c>
    </row>
    <row r="506" ht="15.6" spans="1:2">
      <c r="A506" s="531" t="s">
        <v>201</v>
      </c>
      <c r="B506" s="530">
        <v>46</v>
      </c>
    </row>
    <row r="507" ht="15.6" spans="1:2">
      <c r="A507" s="531" t="s">
        <v>202</v>
      </c>
      <c r="B507" s="530"/>
    </row>
    <row r="508" ht="15.6" spans="1:2">
      <c r="A508" s="531" t="s">
        <v>527</v>
      </c>
      <c r="B508" s="530"/>
    </row>
    <row r="509" ht="15.6" spans="1:2">
      <c r="A509" s="531" t="s">
        <v>528</v>
      </c>
      <c r="B509" s="530"/>
    </row>
    <row r="510" ht="15.6" spans="1:2">
      <c r="A510" s="531" t="s">
        <v>529</v>
      </c>
      <c r="B510" s="530"/>
    </row>
    <row r="511" ht="15.6" spans="1:2">
      <c r="A511" s="531" t="s">
        <v>530</v>
      </c>
      <c r="B511" s="530">
        <v>8</v>
      </c>
    </row>
    <row r="512" ht="15.6" spans="1:2">
      <c r="A512" s="531" t="s">
        <v>241</v>
      </c>
      <c r="B512" s="530"/>
    </row>
    <row r="513" ht="15.6" spans="1:2">
      <c r="A513" s="531" t="s">
        <v>531</v>
      </c>
      <c r="B513" s="530">
        <v>628.34</v>
      </c>
    </row>
    <row r="514" ht="15.6" spans="1:2">
      <c r="A514" s="531" t="s">
        <v>532</v>
      </c>
      <c r="B514" s="530">
        <v>5</v>
      </c>
    </row>
    <row r="515" ht="15.6" spans="1:2">
      <c r="A515" s="531" t="s">
        <v>533</v>
      </c>
      <c r="B515" s="530"/>
    </row>
    <row r="516" ht="15.6" spans="1:2">
      <c r="A516" s="531" t="s">
        <v>534</v>
      </c>
      <c r="B516" s="530"/>
    </row>
    <row r="517" ht="15.6" spans="1:2">
      <c r="A517" s="531" t="s">
        <v>535</v>
      </c>
      <c r="B517" s="530"/>
    </row>
    <row r="518" ht="15.6" spans="1:2">
      <c r="A518" s="531" t="s">
        <v>536</v>
      </c>
      <c r="B518" s="530"/>
    </row>
    <row r="519" ht="15.6" spans="1:2">
      <c r="A519" s="531" t="s">
        <v>537</v>
      </c>
      <c r="B519" s="530"/>
    </row>
    <row r="520" ht="15.6" spans="1:2">
      <c r="A520" s="531" t="s">
        <v>538</v>
      </c>
      <c r="B520" s="530">
        <v>5</v>
      </c>
    </row>
    <row r="521" ht="15.6" spans="1:2">
      <c r="A521" s="531" t="s">
        <v>209</v>
      </c>
      <c r="B521" s="530">
        <v>107.49</v>
      </c>
    </row>
    <row r="522" ht="15.6" spans="1:2">
      <c r="A522" s="531" t="s">
        <v>539</v>
      </c>
      <c r="B522" s="530">
        <v>39</v>
      </c>
    </row>
    <row r="523" ht="15.6" spans="1:2">
      <c r="A523" s="532" t="s">
        <v>540</v>
      </c>
      <c r="B523" s="526">
        <f>SUM(B524:B530)</f>
        <v>154.61</v>
      </c>
    </row>
    <row r="524" ht="15.6" spans="1:2">
      <c r="A524" s="531" t="s">
        <v>200</v>
      </c>
      <c r="B524" s="530">
        <v>154.61</v>
      </c>
    </row>
    <row r="525" ht="15.6" spans="1:2">
      <c r="A525" s="531" t="s">
        <v>201</v>
      </c>
      <c r="B525" s="530"/>
    </row>
    <row r="526" ht="15.6" spans="1:2">
      <c r="A526" s="531" t="s">
        <v>202</v>
      </c>
      <c r="B526" s="530"/>
    </row>
    <row r="527" ht="15.6" spans="1:2">
      <c r="A527" s="531" t="s">
        <v>541</v>
      </c>
      <c r="B527" s="530"/>
    </row>
    <row r="528" ht="15.6" spans="1:2">
      <c r="A528" s="531" t="s">
        <v>542</v>
      </c>
      <c r="B528" s="530"/>
    </row>
    <row r="529" ht="15.6" spans="1:2">
      <c r="A529" s="531" t="s">
        <v>543</v>
      </c>
      <c r="B529" s="530"/>
    </row>
    <row r="530" ht="15.6" spans="1:2">
      <c r="A530" s="531" t="s">
        <v>544</v>
      </c>
      <c r="B530" s="530"/>
    </row>
    <row r="531" ht="15.6" spans="1:2">
      <c r="A531" s="532" t="s">
        <v>545</v>
      </c>
      <c r="B531" s="530">
        <v>0</v>
      </c>
    </row>
    <row r="532" ht="15.6" spans="1:2">
      <c r="A532" s="531" t="s">
        <v>546</v>
      </c>
      <c r="B532" s="530"/>
    </row>
    <row r="533" ht="15.6" spans="1:2">
      <c r="A533" s="532" t="s">
        <v>547</v>
      </c>
      <c r="B533" s="526">
        <f>SUM(B534:B541)</f>
        <v>9990.39</v>
      </c>
    </row>
    <row r="534" ht="15.6" spans="1:2">
      <c r="A534" s="531" t="s">
        <v>548</v>
      </c>
      <c r="B534" s="530"/>
    </row>
    <row r="535" ht="15.6" spans="1:2">
      <c r="A535" s="531" t="s">
        <v>549</v>
      </c>
      <c r="B535" s="530"/>
    </row>
    <row r="536" ht="15.6" spans="1:2">
      <c r="A536" s="531" t="s">
        <v>550</v>
      </c>
      <c r="B536" s="530"/>
    </row>
    <row r="537" ht="15.6" spans="1:2">
      <c r="A537" s="531" t="s">
        <v>551</v>
      </c>
      <c r="B537" s="530">
        <f>4706.78+1038.79+552.83+361.84</f>
        <v>6660.24</v>
      </c>
    </row>
    <row r="538" ht="15.6" spans="1:2">
      <c r="A538" s="531" t="s">
        <v>552</v>
      </c>
      <c r="B538" s="530">
        <f>2353.41+519.4+276.42+180.92</f>
        <v>3330.15</v>
      </c>
    </row>
    <row r="539" ht="15.6" spans="1:2">
      <c r="A539" s="531" t="s">
        <v>553</v>
      </c>
      <c r="B539" s="530"/>
    </row>
    <row r="540" spans="1:2">
      <c r="A540" s="536" t="s">
        <v>554</v>
      </c>
      <c r="B540" s="530"/>
    </row>
    <row r="541" ht="15.6" spans="1:2">
      <c r="A541" s="531" t="s">
        <v>555</v>
      </c>
      <c r="B541" s="530"/>
    </row>
    <row r="542" ht="15.6" spans="1:2">
      <c r="A542" s="532" t="s">
        <v>556</v>
      </c>
      <c r="B542" s="526">
        <f>SUM(B543:B545)</f>
        <v>0</v>
      </c>
    </row>
    <row r="543" ht="15.6" spans="1:2">
      <c r="A543" s="531" t="s">
        <v>557</v>
      </c>
      <c r="B543" s="530"/>
    </row>
    <row r="544" ht="15.6" spans="1:2">
      <c r="A544" s="531" t="s">
        <v>558</v>
      </c>
      <c r="B544" s="530"/>
    </row>
    <row r="545" ht="15.6" spans="1:2">
      <c r="A545" s="531" t="s">
        <v>559</v>
      </c>
      <c r="B545" s="530"/>
    </row>
    <row r="546" ht="15.6" spans="1:2">
      <c r="A546" s="532" t="s">
        <v>560</v>
      </c>
      <c r="B546" s="530">
        <f>SUM(B547:B555)</f>
        <v>0</v>
      </c>
    </row>
    <row r="547" ht="15.6" spans="1:2">
      <c r="A547" s="531" t="s">
        <v>561</v>
      </c>
      <c r="B547" s="530"/>
    </row>
    <row r="548" ht="15.6" spans="1:2">
      <c r="A548" s="531" t="s">
        <v>562</v>
      </c>
      <c r="B548" s="530"/>
    </row>
    <row r="549" ht="15.6" spans="1:2">
      <c r="A549" s="531" t="s">
        <v>563</v>
      </c>
      <c r="B549" s="530"/>
    </row>
    <row r="550" ht="15.6" spans="1:2">
      <c r="A550" s="531" t="s">
        <v>564</v>
      </c>
      <c r="B550" s="530"/>
    </row>
    <row r="551" ht="15.6" spans="1:2">
      <c r="A551" s="531" t="s">
        <v>565</v>
      </c>
      <c r="B551" s="530"/>
    </row>
    <row r="552" ht="15.6" spans="1:2">
      <c r="A552" s="531" t="s">
        <v>566</v>
      </c>
      <c r="B552" s="530"/>
    </row>
    <row r="553" ht="15.6" spans="1:2">
      <c r="A553" s="531" t="s">
        <v>567</v>
      </c>
      <c r="B553" s="530"/>
    </row>
    <row r="554" ht="15.6" spans="1:2">
      <c r="A554" s="531" t="s">
        <v>568</v>
      </c>
      <c r="B554" s="530"/>
    </row>
    <row r="555" ht="15.6" spans="1:2">
      <c r="A555" s="531" t="s">
        <v>569</v>
      </c>
      <c r="B555" s="530"/>
    </row>
    <row r="556" ht="15.6" spans="1:2">
      <c r="A556" s="532" t="s">
        <v>570</v>
      </c>
      <c r="B556" s="530">
        <f>SUM(B557:B564)</f>
        <v>28.04</v>
      </c>
    </row>
    <row r="557" ht="15.6" spans="1:2">
      <c r="A557" s="531" t="s">
        <v>571</v>
      </c>
      <c r="B557" s="530"/>
    </row>
    <row r="558" ht="15.6" spans="1:2">
      <c r="A558" s="531" t="s">
        <v>572</v>
      </c>
      <c r="B558" s="530"/>
    </row>
    <row r="559" ht="15.6" spans="1:2">
      <c r="A559" s="531" t="s">
        <v>573</v>
      </c>
      <c r="B559" s="530"/>
    </row>
    <row r="560" ht="15.6" spans="1:2">
      <c r="A560" s="531" t="s">
        <v>574</v>
      </c>
      <c r="B560" s="530">
        <v>28.04</v>
      </c>
    </row>
    <row r="561" ht="15.6" spans="1:2">
      <c r="A561" s="531" t="s">
        <v>575</v>
      </c>
      <c r="B561" s="530"/>
    </row>
    <row r="562" spans="1:2">
      <c r="A562" s="536" t="s">
        <v>576</v>
      </c>
      <c r="B562" s="530"/>
    </row>
    <row r="563" spans="1:2">
      <c r="A563" s="536" t="s">
        <v>577</v>
      </c>
      <c r="B563" s="530"/>
    </row>
    <row r="564" ht="15.6" spans="1:2">
      <c r="A564" s="531" t="s">
        <v>578</v>
      </c>
      <c r="B564" s="530"/>
    </row>
    <row r="565" ht="15.6" spans="1:2">
      <c r="A565" s="532" t="s">
        <v>579</v>
      </c>
      <c r="B565" s="530">
        <f>SUM(B566:B571)</f>
        <v>336.23</v>
      </c>
    </row>
    <row r="566" ht="15.6" spans="1:2">
      <c r="A566" s="531" t="s">
        <v>580</v>
      </c>
      <c r="B566" s="530"/>
    </row>
    <row r="567" ht="15.6" spans="1:2">
      <c r="A567" s="531" t="s">
        <v>581</v>
      </c>
      <c r="B567" s="530">
        <v>336.23</v>
      </c>
    </row>
    <row r="568" ht="15.6" spans="1:2">
      <c r="A568" s="531" t="s">
        <v>582</v>
      </c>
      <c r="B568" s="530"/>
    </row>
    <row r="569" ht="15.6" spans="1:2">
      <c r="A569" s="531" t="s">
        <v>583</v>
      </c>
      <c r="B569" s="530"/>
    </row>
    <row r="570" ht="15.6" spans="1:2">
      <c r="A570" s="531" t="s">
        <v>584</v>
      </c>
      <c r="B570" s="530"/>
    </row>
    <row r="571" ht="15.6" spans="1:2">
      <c r="A571" s="531" t="s">
        <v>585</v>
      </c>
      <c r="B571" s="530"/>
    </row>
    <row r="572" ht="15.6" spans="1:2">
      <c r="A572" s="532" t="s">
        <v>586</v>
      </c>
      <c r="B572" s="530">
        <f>SUM(B573:B579)</f>
        <v>726.58</v>
      </c>
    </row>
    <row r="573" ht="15.6" spans="1:2">
      <c r="A573" s="531" t="s">
        <v>587</v>
      </c>
      <c r="B573" s="530"/>
    </row>
    <row r="574" ht="15.6" spans="1:2">
      <c r="A574" s="531" t="s">
        <v>588</v>
      </c>
      <c r="B574" s="530">
        <v>55.55</v>
      </c>
    </row>
    <row r="575" ht="15.6" spans="1:2">
      <c r="A575" s="531" t="s">
        <v>589</v>
      </c>
      <c r="B575" s="530"/>
    </row>
    <row r="576" ht="15.6" spans="1:2">
      <c r="A576" s="531" t="s">
        <v>590</v>
      </c>
      <c r="B576" s="530"/>
    </row>
    <row r="577" ht="15.6" spans="1:2">
      <c r="A577" s="531" t="s">
        <v>591</v>
      </c>
      <c r="B577" s="530">
        <v>671.03</v>
      </c>
    </row>
    <row r="578" ht="15.6" spans="1:2">
      <c r="A578" s="531" t="s">
        <v>592</v>
      </c>
      <c r="B578" s="530"/>
    </row>
    <row r="579" ht="15.6" spans="1:2">
      <c r="A579" s="531" t="s">
        <v>593</v>
      </c>
      <c r="B579" s="530"/>
    </row>
    <row r="580" ht="15.6" spans="1:2">
      <c r="A580" s="532" t="s">
        <v>594</v>
      </c>
      <c r="B580" s="526">
        <f>SUM(B581:B588)</f>
        <v>196.07</v>
      </c>
    </row>
    <row r="581" ht="15.6" spans="1:2">
      <c r="A581" s="531" t="s">
        <v>200</v>
      </c>
      <c r="B581" s="530">
        <v>41.39</v>
      </c>
    </row>
    <row r="582" ht="15.6" spans="1:2">
      <c r="A582" s="531" t="s">
        <v>201</v>
      </c>
      <c r="B582" s="530">
        <v>4</v>
      </c>
    </row>
    <row r="583" ht="15.6" spans="1:2">
      <c r="A583" s="531" t="s">
        <v>202</v>
      </c>
      <c r="B583" s="530"/>
    </row>
    <row r="584" ht="15.6" spans="1:2">
      <c r="A584" s="531" t="s">
        <v>595</v>
      </c>
      <c r="B584" s="530"/>
    </row>
    <row r="585" ht="15.6" spans="1:2">
      <c r="A585" s="531" t="s">
        <v>596</v>
      </c>
      <c r="B585" s="530">
        <v>26</v>
      </c>
    </row>
    <row r="586" ht="15.6" spans="1:2">
      <c r="A586" s="531" t="s">
        <v>597</v>
      </c>
      <c r="B586" s="530"/>
    </row>
    <row r="587" ht="15.6" spans="1:2">
      <c r="A587" s="531" t="s">
        <v>598</v>
      </c>
      <c r="B587" s="530">
        <v>54.93</v>
      </c>
    </row>
    <row r="588" ht="15.6" spans="1:2">
      <c r="A588" s="531" t="s">
        <v>599</v>
      </c>
      <c r="B588" s="530">
        <v>69.75</v>
      </c>
    </row>
    <row r="589" ht="15.6" spans="1:2">
      <c r="A589" s="532" t="s">
        <v>600</v>
      </c>
      <c r="B589" s="526">
        <f>SUM(B590:B593)</f>
        <v>121.04</v>
      </c>
    </row>
    <row r="590" ht="15.6" spans="1:2">
      <c r="A590" s="531" t="s">
        <v>200</v>
      </c>
      <c r="B590" s="530">
        <v>115.04</v>
      </c>
    </row>
    <row r="591" ht="15.6" spans="1:2">
      <c r="A591" s="531" t="s">
        <v>201</v>
      </c>
      <c r="B591" s="530">
        <v>6</v>
      </c>
    </row>
    <row r="592" ht="15.6" spans="1:2">
      <c r="A592" s="531" t="s">
        <v>202</v>
      </c>
      <c r="B592" s="530"/>
    </row>
    <row r="593" ht="15.6" spans="1:2">
      <c r="A593" s="531" t="s">
        <v>601</v>
      </c>
      <c r="B593" s="530"/>
    </row>
    <row r="594" ht="15.6" spans="1:2">
      <c r="A594" s="532" t="s">
        <v>602</v>
      </c>
      <c r="B594" s="526">
        <f>SUM(B595:B596)</f>
        <v>302.26</v>
      </c>
    </row>
    <row r="595" ht="15.6" spans="1:2">
      <c r="A595" s="531" t="s">
        <v>603</v>
      </c>
      <c r="B595" s="530">
        <v>25</v>
      </c>
    </row>
    <row r="596" ht="15.6" spans="1:2">
      <c r="A596" s="531" t="s">
        <v>604</v>
      </c>
      <c r="B596" s="530">
        <v>277.26</v>
      </c>
    </row>
    <row r="597" ht="15.6" spans="1:2">
      <c r="A597" s="532" t="s">
        <v>605</v>
      </c>
      <c r="B597" s="526">
        <f>SUM(B598:B599)</f>
        <v>5</v>
      </c>
    </row>
    <row r="598" ht="15.6" spans="1:2">
      <c r="A598" s="531" t="s">
        <v>606</v>
      </c>
      <c r="B598" s="530">
        <v>5</v>
      </c>
    </row>
    <row r="599" ht="15.6" spans="1:2">
      <c r="A599" s="531" t="s">
        <v>607</v>
      </c>
      <c r="B599" s="530"/>
    </row>
    <row r="600" ht="15.6" spans="1:2">
      <c r="A600" s="532" t="s">
        <v>608</v>
      </c>
      <c r="B600" s="526">
        <f>SUM(B601:B602)</f>
        <v>35.6</v>
      </c>
    </row>
    <row r="601" ht="15.6" spans="1:2">
      <c r="A601" s="531" t="s">
        <v>609</v>
      </c>
      <c r="B601" s="530">
        <v>14.6</v>
      </c>
    </row>
    <row r="602" ht="15.6" spans="1:2">
      <c r="A602" s="531" t="s">
        <v>610</v>
      </c>
      <c r="B602" s="530">
        <v>21</v>
      </c>
    </row>
    <row r="603" ht="15.6" spans="1:2">
      <c r="A603" s="532" t="s">
        <v>611</v>
      </c>
      <c r="B603" s="530">
        <v>0</v>
      </c>
    </row>
    <row r="604" ht="15.6" spans="1:2">
      <c r="A604" s="531" t="s">
        <v>612</v>
      </c>
      <c r="B604" s="530"/>
    </row>
    <row r="605" ht="15.6" spans="1:2">
      <c r="A605" s="531" t="s">
        <v>613</v>
      </c>
      <c r="B605" s="530"/>
    </row>
    <row r="606" ht="15.6" spans="1:2">
      <c r="A606" s="532" t="s">
        <v>614</v>
      </c>
      <c r="B606" s="530">
        <v>0</v>
      </c>
    </row>
    <row r="607" ht="15.6" spans="1:2">
      <c r="A607" s="531" t="s">
        <v>615</v>
      </c>
      <c r="B607" s="530"/>
    </row>
    <row r="608" ht="15.6" spans="1:2">
      <c r="A608" s="531" t="s">
        <v>616</v>
      </c>
      <c r="B608" s="530"/>
    </row>
    <row r="609" ht="15.6" spans="1:2">
      <c r="A609" s="532" t="s">
        <v>617</v>
      </c>
      <c r="B609" s="526">
        <f>SUM(B610:B612)</f>
        <v>15</v>
      </c>
    </row>
    <row r="610" ht="15.6" spans="1:2">
      <c r="A610" s="531" t="s">
        <v>618</v>
      </c>
      <c r="B610" s="530"/>
    </row>
    <row r="611" ht="15.6" spans="1:2">
      <c r="A611" s="531" t="s">
        <v>619</v>
      </c>
      <c r="B611" s="530">
        <v>15</v>
      </c>
    </row>
    <row r="612" ht="15.6" spans="1:2">
      <c r="A612" s="531" t="s">
        <v>620</v>
      </c>
      <c r="B612" s="530"/>
    </row>
    <row r="613" ht="15.6" spans="1:2">
      <c r="A613" s="532" t="s">
        <v>621</v>
      </c>
      <c r="B613" s="530">
        <v>0</v>
      </c>
    </row>
    <row r="614" ht="15.6" spans="1:2">
      <c r="A614" s="531" t="s">
        <v>622</v>
      </c>
      <c r="B614" s="530"/>
    </row>
    <row r="615" ht="15.6" spans="1:2">
      <c r="A615" s="531" t="s">
        <v>623</v>
      </c>
      <c r="B615" s="530"/>
    </row>
    <row r="616" ht="15.6" spans="1:2">
      <c r="A616" s="531" t="s">
        <v>624</v>
      </c>
      <c r="B616" s="530"/>
    </row>
    <row r="617" ht="15.6" spans="1:2">
      <c r="A617" s="532" t="s">
        <v>625</v>
      </c>
      <c r="B617" s="526">
        <f>SUM(B618:B624)</f>
        <v>190.85</v>
      </c>
    </row>
    <row r="618" ht="15.6" spans="1:2">
      <c r="A618" s="531" t="s">
        <v>200</v>
      </c>
      <c r="B618" s="530">
        <v>106.74</v>
      </c>
    </row>
    <row r="619" ht="15.6" spans="1:2">
      <c r="A619" s="531" t="s">
        <v>201</v>
      </c>
      <c r="B619" s="530"/>
    </row>
    <row r="620" ht="15.6" spans="1:2">
      <c r="A620" s="531" t="s">
        <v>202</v>
      </c>
      <c r="B620" s="530"/>
    </row>
    <row r="621" ht="15.6" spans="1:2">
      <c r="A621" s="531" t="s">
        <v>626</v>
      </c>
      <c r="B621" s="530">
        <v>5</v>
      </c>
    </row>
    <row r="622" ht="15.6" spans="1:2">
      <c r="A622" s="531" t="s">
        <v>627</v>
      </c>
      <c r="B622" s="530"/>
    </row>
    <row r="623" ht="15.6" spans="1:2">
      <c r="A623" s="531" t="s">
        <v>209</v>
      </c>
      <c r="B623" s="530">
        <v>79.11</v>
      </c>
    </row>
    <row r="624" ht="15.6" spans="1:2">
      <c r="A624" s="531" t="s">
        <v>628</v>
      </c>
      <c r="B624" s="530"/>
    </row>
    <row r="625" ht="15.6" spans="1:2">
      <c r="A625" s="532" t="s">
        <v>629</v>
      </c>
      <c r="B625" s="530">
        <v>0</v>
      </c>
    </row>
    <row r="626" ht="15.6" spans="1:2">
      <c r="A626" s="531" t="s">
        <v>630</v>
      </c>
      <c r="B626" s="530"/>
    </row>
    <row r="627" ht="15.6" spans="1:2">
      <c r="A627" s="531" t="s">
        <v>631</v>
      </c>
      <c r="B627" s="530"/>
    </row>
    <row r="628" ht="15.6" spans="1:2">
      <c r="A628" s="532" t="s">
        <v>632</v>
      </c>
      <c r="B628" s="530">
        <v>0</v>
      </c>
    </row>
    <row r="629" ht="15.6" spans="1:2">
      <c r="A629" s="535" t="s">
        <v>128</v>
      </c>
      <c r="B629" s="526">
        <f>B630+B635+B650+B654+B666+B669+B673+B678+B682+B686+B689+B698+B699</f>
        <v>9995.48</v>
      </c>
    </row>
    <row r="630" ht="15.6" spans="1:2">
      <c r="A630" s="532" t="s">
        <v>633</v>
      </c>
      <c r="B630" s="526">
        <f>SUM(B631:B634)</f>
        <v>346.62</v>
      </c>
    </row>
    <row r="631" ht="15.6" spans="1:2">
      <c r="A631" s="531" t="s">
        <v>200</v>
      </c>
      <c r="B631" s="530">
        <v>346.62</v>
      </c>
    </row>
    <row r="632" ht="15.6" spans="1:2">
      <c r="A632" s="531" t="s">
        <v>201</v>
      </c>
      <c r="B632" s="530"/>
    </row>
    <row r="633" ht="15.6" spans="1:2">
      <c r="A633" s="531" t="s">
        <v>202</v>
      </c>
      <c r="B633" s="530"/>
    </row>
    <row r="634" ht="15.6" spans="1:2">
      <c r="A634" s="531" t="s">
        <v>634</v>
      </c>
      <c r="B634" s="530"/>
    </row>
    <row r="635" ht="15.6" spans="1:2">
      <c r="A635" s="532" t="s">
        <v>635</v>
      </c>
      <c r="B635" s="526">
        <f>SUM(B636:B649)</f>
        <v>2270.18</v>
      </c>
    </row>
    <row r="636" ht="15.6" spans="1:2">
      <c r="A636" s="531" t="s">
        <v>636</v>
      </c>
      <c r="B636" s="530">
        <v>1692.83</v>
      </c>
    </row>
    <row r="637" ht="15.6" spans="1:2">
      <c r="A637" s="531" t="s">
        <v>637</v>
      </c>
      <c r="B637" s="530">
        <v>577.35</v>
      </c>
    </row>
    <row r="638" ht="15.6" spans="1:2">
      <c r="A638" s="531" t="s">
        <v>638</v>
      </c>
      <c r="B638" s="530"/>
    </row>
    <row r="639" ht="15.6" spans="1:2">
      <c r="A639" s="531" t="s">
        <v>639</v>
      </c>
      <c r="B639" s="530"/>
    </row>
    <row r="640" ht="15.6" spans="1:2">
      <c r="A640" s="531" t="s">
        <v>640</v>
      </c>
      <c r="B640" s="530"/>
    </row>
    <row r="641" ht="15.6" spans="1:2">
      <c r="A641" s="531" t="s">
        <v>641</v>
      </c>
      <c r="B641" s="530"/>
    </row>
    <row r="642" ht="15.6" spans="1:2">
      <c r="A642" s="531" t="s">
        <v>642</v>
      </c>
      <c r="B642" s="530"/>
    </row>
    <row r="643" ht="15.6" spans="1:2">
      <c r="A643" s="531" t="s">
        <v>643</v>
      </c>
      <c r="B643" s="530"/>
    </row>
    <row r="644" ht="15.6" spans="1:2">
      <c r="A644" s="531" t="s">
        <v>644</v>
      </c>
      <c r="B644" s="530"/>
    </row>
    <row r="645" ht="15.6" spans="1:2">
      <c r="A645" s="531" t="s">
        <v>645</v>
      </c>
      <c r="B645" s="530"/>
    </row>
    <row r="646" ht="15.6" spans="1:2">
      <c r="A646" s="531" t="s">
        <v>646</v>
      </c>
      <c r="B646" s="530"/>
    </row>
    <row r="647" ht="15.6" spans="1:2">
      <c r="A647" s="531" t="s">
        <v>647</v>
      </c>
      <c r="B647" s="530"/>
    </row>
    <row r="648" spans="1:2">
      <c r="A648" s="536" t="s">
        <v>648</v>
      </c>
      <c r="B648" s="530"/>
    </row>
    <row r="649" ht="15.6" spans="1:2">
      <c r="A649" s="531" t="s">
        <v>649</v>
      </c>
      <c r="B649" s="530"/>
    </row>
    <row r="650" ht="15.6" spans="1:2">
      <c r="A650" s="532" t="s">
        <v>650</v>
      </c>
      <c r="B650" s="526">
        <f>SUM(B651:B653)</f>
        <v>1860.06</v>
      </c>
    </row>
    <row r="651" ht="15.6" spans="1:2">
      <c r="A651" s="531" t="s">
        <v>651</v>
      </c>
      <c r="B651" s="530"/>
    </row>
    <row r="652" ht="15.6" spans="1:2">
      <c r="A652" s="531" t="s">
        <v>652</v>
      </c>
      <c r="B652" s="530">
        <v>1840.45</v>
      </c>
    </row>
    <row r="653" ht="15.6" spans="1:2">
      <c r="A653" s="531" t="s">
        <v>653</v>
      </c>
      <c r="B653" s="530">
        <v>19.61</v>
      </c>
    </row>
    <row r="654" ht="15.6" spans="1:2">
      <c r="A654" s="532" t="s">
        <v>654</v>
      </c>
      <c r="B654" s="526">
        <f>SUM(B655:B665)</f>
        <v>1140.94</v>
      </c>
    </row>
    <row r="655" ht="15.6" spans="1:2">
      <c r="A655" s="531" t="s">
        <v>655</v>
      </c>
      <c r="B655" s="530">
        <v>648.73</v>
      </c>
    </row>
    <row r="656" ht="15.6" spans="1:2">
      <c r="A656" s="531" t="s">
        <v>656</v>
      </c>
      <c r="B656" s="530"/>
    </row>
    <row r="657" ht="15.6" spans="1:2">
      <c r="A657" s="531" t="s">
        <v>657</v>
      </c>
      <c r="B657" s="530">
        <v>458.45</v>
      </c>
    </row>
    <row r="658" ht="15.6" spans="1:2">
      <c r="A658" s="531" t="s">
        <v>658</v>
      </c>
      <c r="B658" s="530"/>
    </row>
    <row r="659" ht="15.6" spans="1:2">
      <c r="A659" s="531" t="s">
        <v>659</v>
      </c>
      <c r="B659" s="530"/>
    </row>
    <row r="660" ht="15.6" spans="1:2">
      <c r="A660" s="531" t="s">
        <v>660</v>
      </c>
      <c r="B660" s="530"/>
    </row>
    <row r="661" ht="15.6" spans="1:2">
      <c r="A661" s="531" t="s">
        <v>661</v>
      </c>
      <c r="B661" s="530"/>
    </row>
    <row r="662" ht="15.6" spans="1:2">
      <c r="A662" s="531" t="s">
        <v>662</v>
      </c>
      <c r="B662" s="530">
        <v>33.76</v>
      </c>
    </row>
    <row r="663" ht="15.6" spans="1:2">
      <c r="A663" s="531" t="s">
        <v>663</v>
      </c>
      <c r="B663" s="530"/>
    </row>
    <row r="664" ht="15.6" spans="1:2">
      <c r="A664" s="531" t="s">
        <v>664</v>
      </c>
      <c r="B664" s="530"/>
    </row>
    <row r="665" ht="15.6" spans="1:2">
      <c r="A665" s="531" t="s">
        <v>665</v>
      </c>
      <c r="B665" s="530"/>
    </row>
    <row r="666" ht="15.6" spans="1:2">
      <c r="A666" s="532" t="s">
        <v>666</v>
      </c>
      <c r="B666" s="530">
        <v>0</v>
      </c>
    </row>
    <row r="667" ht="15.6" spans="1:2">
      <c r="A667" s="531" t="s">
        <v>667</v>
      </c>
      <c r="B667" s="530"/>
    </row>
    <row r="668" ht="15.6" spans="1:2">
      <c r="A668" s="531" t="s">
        <v>668</v>
      </c>
      <c r="B668" s="530"/>
    </row>
    <row r="669" ht="15.6" spans="1:2">
      <c r="A669" s="532" t="s">
        <v>669</v>
      </c>
      <c r="B669" s="526">
        <f>SUM(B670:B672)</f>
        <v>236</v>
      </c>
    </row>
    <row r="670" ht="15.6" spans="1:2">
      <c r="A670" s="531" t="s">
        <v>670</v>
      </c>
      <c r="B670" s="530">
        <v>157.88</v>
      </c>
    </row>
    <row r="671" ht="15.6" spans="1:2">
      <c r="A671" s="531" t="s">
        <v>671</v>
      </c>
      <c r="B671" s="530">
        <v>0.66</v>
      </c>
    </row>
    <row r="672" ht="15.6" spans="1:2">
      <c r="A672" s="531" t="s">
        <v>672</v>
      </c>
      <c r="B672" s="530">
        <v>77.46</v>
      </c>
    </row>
    <row r="673" ht="15.6" spans="1:2">
      <c r="A673" s="532" t="s">
        <v>673</v>
      </c>
      <c r="B673" s="526">
        <f>SUM(B674:B677)</f>
        <v>3604.64</v>
      </c>
    </row>
    <row r="674" ht="15.6" spans="1:2">
      <c r="A674" s="531" t="s">
        <v>674</v>
      </c>
      <c r="B674" s="530">
        <f>954.62+92.19+102.27+78.35+18.44</f>
        <v>1245.87</v>
      </c>
    </row>
    <row r="675" ht="15.6" spans="1:2">
      <c r="A675" s="531" t="s">
        <v>675</v>
      </c>
      <c r="B675" s="530">
        <f>1084.26+362.28+139.59+77.98</f>
        <v>1664.11</v>
      </c>
    </row>
    <row r="676" ht="15.6" spans="1:2">
      <c r="A676" s="531" t="s">
        <v>676</v>
      </c>
      <c r="B676" s="530">
        <f>217.9+18.36+32.31+31.58</f>
        <v>300.15</v>
      </c>
    </row>
    <row r="677" ht="15.6" spans="1:2">
      <c r="A677" s="531" t="s">
        <v>677</v>
      </c>
      <c r="B677" s="530">
        <f>236.63+93.81+46.63+17.44</f>
        <v>394.51</v>
      </c>
    </row>
    <row r="678" ht="15.6" spans="1:2">
      <c r="A678" s="532" t="s">
        <v>678</v>
      </c>
      <c r="B678" s="526">
        <f>SUM(B679:B681)</f>
        <v>130.32</v>
      </c>
    </row>
    <row r="679" ht="15.6" spans="1:2">
      <c r="A679" s="531" t="s">
        <v>679</v>
      </c>
      <c r="B679" s="530"/>
    </row>
    <row r="680" ht="15.6" spans="1:2">
      <c r="A680" s="531" t="s">
        <v>680</v>
      </c>
      <c r="B680" s="530">
        <v>130.32</v>
      </c>
    </row>
    <row r="681" ht="15.6" spans="1:2">
      <c r="A681" s="531" t="s">
        <v>681</v>
      </c>
      <c r="B681" s="530"/>
    </row>
    <row r="682" ht="15.6" spans="1:2">
      <c r="A682" s="532" t="s">
        <v>682</v>
      </c>
      <c r="B682" s="526">
        <f>SUM(B683:B685)</f>
        <v>32.9</v>
      </c>
    </row>
    <row r="683" ht="15.6" spans="1:2">
      <c r="A683" s="531" t="s">
        <v>683</v>
      </c>
      <c r="B683" s="530">
        <v>32.9</v>
      </c>
    </row>
    <row r="684" ht="15.6" spans="1:2">
      <c r="A684" s="531" t="s">
        <v>684</v>
      </c>
      <c r="B684" s="530"/>
    </row>
    <row r="685" ht="15.6" spans="1:2">
      <c r="A685" s="531" t="s">
        <v>685</v>
      </c>
      <c r="B685" s="530"/>
    </row>
    <row r="686" ht="15.6" spans="1:2">
      <c r="A686" s="532" t="s">
        <v>686</v>
      </c>
      <c r="B686" s="530">
        <v>0</v>
      </c>
    </row>
    <row r="687" ht="15.6" spans="1:2">
      <c r="A687" s="531" t="s">
        <v>687</v>
      </c>
      <c r="B687" s="530"/>
    </row>
    <row r="688" ht="15.6" spans="1:2">
      <c r="A688" s="531" t="s">
        <v>688</v>
      </c>
      <c r="B688" s="530"/>
    </row>
    <row r="689" ht="15.6" spans="1:2">
      <c r="A689" s="532" t="s">
        <v>689</v>
      </c>
      <c r="B689" s="526">
        <f>SUM(B690:B697)</f>
        <v>373.82</v>
      </c>
    </row>
    <row r="690" ht="15.6" spans="1:2">
      <c r="A690" s="531" t="s">
        <v>200</v>
      </c>
      <c r="B690" s="530">
        <v>240.71</v>
      </c>
    </row>
    <row r="691" ht="15.6" spans="1:2">
      <c r="A691" s="531" t="s">
        <v>201</v>
      </c>
      <c r="B691" s="530"/>
    </row>
    <row r="692" ht="15.6" spans="1:2">
      <c r="A692" s="531" t="s">
        <v>202</v>
      </c>
      <c r="B692" s="530"/>
    </row>
    <row r="693" ht="15.6" spans="1:2">
      <c r="A693" s="531" t="s">
        <v>241</v>
      </c>
      <c r="B693" s="530"/>
    </row>
    <row r="694" ht="15.6" spans="1:2">
      <c r="A694" s="531" t="s">
        <v>690</v>
      </c>
      <c r="B694" s="530"/>
    </row>
    <row r="695" ht="15.6" spans="1:2">
      <c r="A695" s="531" t="s">
        <v>691</v>
      </c>
      <c r="B695" s="530">
        <v>13.26</v>
      </c>
    </row>
    <row r="696" ht="15.6" spans="1:2">
      <c r="A696" s="531" t="s">
        <v>209</v>
      </c>
      <c r="B696" s="530">
        <v>119.85</v>
      </c>
    </row>
    <row r="697" ht="15.6" spans="1:2">
      <c r="A697" s="531" t="s">
        <v>692</v>
      </c>
      <c r="B697" s="530"/>
    </row>
    <row r="698" ht="15.6" spans="1:2">
      <c r="A698" s="532" t="s">
        <v>693</v>
      </c>
      <c r="B698" s="530">
        <v>0</v>
      </c>
    </row>
    <row r="699" ht="15.6" spans="1:2">
      <c r="A699" s="532" t="s">
        <v>694</v>
      </c>
      <c r="B699" s="530">
        <v>0</v>
      </c>
    </row>
    <row r="700" ht="15.6" spans="1:2">
      <c r="A700" s="535" t="s">
        <v>129</v>
      </c>
      <c r="B700" s="526">
        <f>B701+B711+B715+B724+B731+B738+B744+B747+B750+B751+B752+B758+B759+B760++B771</f>
        <v>129.74</v>
      </c>
    </row>
    <row r="701" ht="15.6" spans="1:2">
      <c r="A701" s="532" t="s">
        <v>695</v>
      </c>
      <c r="B701" s="526">
        <f>SUM(B702:B710)</f>
        <v>129.74</v>
      </c>
    </row>
    <row r="702" ht="15.6" spans="1:2">
      <c r="A702" s="531" t="s">
        <v>200</v>
      </c>
      <c r="B702" s="530">
        <v>73.16</v>
      </c>
    </row>
    <row r="703" ht="15.6" spans="1:2">
      <c r="A703" s="531" t="s">
        <v>201</v>
      </c>
      <c r="B703" s="530"/>
    </row>
    <row r="704" ht="15.6" spans="1:2">
      <c r="A704" s="531" t="s">
        <v>202</v>
      </c>
      <c r="B704" s="530"/>
    </row>
    <row r="705" ht="15.6" spans="1:2">
      <c r="A705" s="531" t="s">
        <v>696</v>
      </c>
      <c r="B705" s="530"/>
    </row>
    <row r="706" ht="15.6" spans="1:2">
      <c r="A706" s="531" t="s">
        <v>697</v>
      </c>
      <c r="B706" s="530"/>
    </row>
    <row r="707" ht="15.6" spans="1:2">
      <c r="A707" s="531" t="s">
        <v>698</v>
      </c>
      <c r="B707" s="530"/>
    </row>
    <row r="708" ht="15.6" spans="1:2">
      <c r="A708" s="531" t="s">
        <v>699</v>
      </c>
      <c r="B708" s="530"/>
    </row>
    <row r="709" ht="15.6" spans="1:2">
      <c r="A709" s="531" t="s">
        <v>700</v>
      </c>
      <c r="B709" s="530"/>
    </row>
    <row r="710" ht="15.6" spans="1:2">
      <c r="A710" s="531" t="s">
        <v>701</v>
      </c>
      <c r="B710" s="530">
        <v>56.58</v>
      </c>
    </row>
    <row r="711" ht="15.6" spans="1:2">
      <c r="A711" s="532" t="s">
        <v>702</v>
      </c>
      <c r="B711" s="530">
        <v>0</v>
      </c>
    </row>
    <row r="712" ht="15.6" spans="1:2">
      <c r="A712" s="531" t="s">
        <v>703</v>
      </c>
      <c r="B712" s="530"/>
    </row>
    <row r="713" ht="15.6" spans="1:2">
      <c r="A713" s="531" t="s">
        <v>704</v>
      </c>
      <c r="B713" s="530"/>
    </row>
    <row r="714" ht="15.6" spans="1:2">
      <c r="A714" s="531" t="s">
        <v>705</v>
      </c>
      <c r="B714" s="530"/>
    </row>
    <row r="715" ht="15.6" spans="1:2">
      <c r="A715" s="532" t="s">
        <v>706</v>
      </c>
      <c r="B715" s="530">
        <v>0</v>
      </c>
    </row>
    <row r="716" ht="15.6" spans="1:2">
      <c r="A716" s="531" t="s">
        <v>707</v>
      </c>
      <c r="B716" s="530"/>
    </row>
    <row r="717" ht="15.6" spans="1:2">
      <c r="A717" s="531" t="s">
        <v>708</v>
      </c>
      <c r="B717" s="530"/>
    </row>
    <row r="718" ht="15.6" spans="1:2">
      <c r="A718" s="531" t="s">
        <v>709</v>
      </c>
      <c r="B718" s="530"/>
    </row>
    <row r="719" ht="15.6" spans="1:2">
      <c r="A719" s="531" t="s">
        <v>710</v>
      </c>
      <c r="B719" s="530"/>
    </row>
    <row r="720" ht="15.6" spans="1:2">
      <c r="A720" s="531" t="s">
        <v>711</v>
      </c>
      <c r="B720" s="530"/>
    </row>
    <row r="721" ht="15.6" spans="1:2">
      <c r="A721" s="531" t="s">
        <v>712</v>
      </c>
      <c r="B721" s="530"/>
    </row>
    <row r="722" ht="15.6" spans="1:2">
      <c r="A722" s="531" t="s">
        <v>713</v>
      </c>
      <c r="B722" s="530"/>
    </row>
    <row r="723" ht="15.6" spans="1:2">
      <c r="A723" s="531" t="s">
        <v>714</v>
      </c>
      <c r="B723" s="530"/>
    </row>
    <row r="724" ht="15.6" spans="1:2">
      <c r="A724" s="532" t="s">
        <v>715</v>
      </c>
      <c r="B724" s="530">
        <v>0</v>
      </c>
    </row>
    <row r="725" ht="15.6" spans="1:2">
      <c r="A725" s="531" t="s">
        <v>716</v>
      </c>
      <c r="B725" s="530"/>
    </row>
    <row r="726" ht="15.6" spans="1:2">
      <c r="A726" s="531" t="s">
        <v>717</v>
      </c>
      <c r="B726" s="530"/>
    </row>
    <row r="727" ht="15.6" spans="1:2">
      <c r="A727" s="531" t="s">
        <v>718</v>
      </c>
      <c r="B727" s="530"/>
    </row>
    <row r="728" ht="15.6" spans="1:2">
      <c r="A728" s="531" t="s">
        <v>719</v>
      </c>
      <c r="B728" s="530"/>
    </row>
    <row r="729" spans="1:2">
      <c r="A729" s="536" t="s">
        <v>720</v>
      </c>
      <c r="B729" s="530"/>
    </row>
    <row r="730" spans="1:2">
      <c r="A730" s="536" t="s">
        <v>719</v>
      </c>
      <c r="B730" s="530"/>
    </row>
    <row r="731" ht="15.6" spans="1:2">
      <c r="A731" s="532" t="s">
        <v>721</v>
      </c>
      <c r="B731" s="530">
        <v>0</v>
      </c>
    </row>
    <row r="732" ht="15.6" spans="1:2">
      <c r="A732" s="531" t="s">
        <v>722</v>
      </c>
      <c r="B732" s="530"/>
    </row>
    <row r="733" ht="15.6" spans="1:2">
      <c r="A733" s="531" t="s">
        <v>723</v>
      </c>
      <c r="B733" s="530"/>
    </row>
    <row r="734" ht="15.6" spans="1:2">
      <c r="A734" s="531" t="s">
        <v>724</v>
      </c>
      <c r="B734" s="530"/>
    </row>
    <row r="735" ht="15.6" spans="1:2">
      <c r="A735" s="531" t="s">
        <v>725</v>
      </c>
      <c r="B735" s="530"/>
    </row>
    <row r="736" ht="15.6" spans="1:2">
      <c r="A736" s="531" t="s">
        <v>726</v>
      </c>
      <c r="B736" s="530"/>
    </row>
    <row r="737" ht="15.6" spans="1:2">
      <c r="A737" s="531" t="s">
        <v>727</v>
      </c>
      <c r="B737" s="530"/>
    </row>
    <row r="738" ht="15.6" spans="1:2">
      <c r="A738" s="532" t="s">
        <v>728</v>
      </c>
      <c r="B738" s="530">
        <v>0</v>
      </c>
    </row>
    <row r="739" ht="15.6" spans="1:2">
      <c r="A739" s="531" t="s">
        <v>729</v>
      </c>
      <c r="B739" s="530"/>
    </row>
    <row r="740" ht="15.6" spans="1:2">
      <c r="A740" s="531" t="s">
        <v>730</v>
      </c>
      <c r="B740" s="530"/>
    </row>
    <row r="741" ht="15.6" spans="1:2">
      <c r="A741" s="531" t="s">
        <v>731</v>
      </c>
      <c r="B741" s="530"/>
    </row>
    <row r="742" ht="15.6" spans="1:2">
      <c r="A742" s="531" t="s">
        <v>732</v>
      </c>
      <c r="B742" s="530"/>
    </row>
    <row r="743" ht="15.6" spans="1:2">
      <c r="A743" s="531" t="s">
        <v>733</v>
      </c>
      <c r="B743" s="530"/>
    </row>
    <row r="744" ht="15.6" spans="1:2">
      <c r="A744" s="532" t="s">
        <v>734</v>
      </c>
      <c r="B744" s="530">
        <v>0</v>
      </c>
    </row>
    <row r="745" ht="15.6" spans="1:2">
      <c r="A745" s="531" t="s">
        <v>735</v>
      </c>
      <c r="B745" s="530"/>
    </row>
    <row r="746" ht="15.6" spans="1:2">
      <c r="A746" s="531" t="s">
        <v>736</v>
      </c>
      <c r="B746" s="530"/>
    </row>
    <row r="747" ht="15.6" spans="1:2">
      <c r="A747" s="532" t="s">
        <v>737</v>
      </c>
      <c r="B747" s="530">
        <v>0</v>
      </c>
    </row>
    <row r="748" ht="15.6" spans="1:2">
      <c r="A748" s="531" t="s">
        <v>738</v>
      </c>
      <c r="B748" s="530"/>
    </row>
    <row r="749" ht="15.6" spans="1:2">
      <c r="A749" s="531" t="s">
        <v>739</v>
      </c>
      <c r="B749" s="530"/>
    </row>
    <row r="750" ht="15.6" spans="1:2">
      <c r="A750" s="532" t="s">
        <v>740</v>
      </c>
      <c r="B750" s="530">
        <v>0</v>
      </c>
    </row>
    <row r="751" ht="15.6" spans="1:2">
      <c r="A751" s="532" t="s">
        <v>741</v>
      </c>
      <c r="B751" s="530">
        <v>0</v>
      </c>
    </row>
    <row r="752" ht="15.6" spans="1:2">
      <c r="A752" s="532" t="s">
        <v>742</v>
      </c>
      <c r="B752" s="530">
        <v>0</v>
      </c>
    </row>
    <row r="753" ht="15.6" spans="1:2">
      <c r="A753" s="531" t="s">
        <v>743</v>
      </c>
      <c r="B753" s="530"/>
    </row>
    <row r="754" ht="15.6" spans="1:2">
      <c r="A754" s="531" t="s">
        <v>744</v>
      </c>
      <c r="B754" s="530"/>
    </row>
    <row r="755" ht="15.6" spans="1:2">
      <c r="A755" s="531" t="s">
        <v>745</v>
      </c>
      <c r="B755" s="530"/>
    </row>
    <row r="756" ht="15.6" spans="1:2">
      <c r="A756" s="531" t="s">
        <v>746</v>
      </c>
      <c r="B756" s="530"/>
    </row>
    <row r="757" ht="15.6" spans="1:2">
      <c r="A757" s="531" t="s">
        <v>747</v>
      </c>
      <c r="B757" s="530"/>
    </row>
    <row r="758" ht="15.6" spans="1:2">
      <c r="A758" s="532" t="s">
        <v>748</v>
      </c>
      <c r="B758" s="530">
        <v>0</v>
      </c>
    </row>
    <row r="759" ht="15.6" spans="1:2">
      <c r="A759" s="532" t="s">
        <v>749</v>
      </c>
      <c r="B759" s="530">
        <v>0</v>
      </c>
    </row>
    <row r="760" ht="15.6" spans="1:2">
      <c r="A760" s="532" t="s">
        <v>750</v>
      </c>
      <c r="B760" s="530">
        <v>0</v>
      </c>
    </row>
    <row r="761" spans="1:2">
      <c r="A761" s="536" t="s">
        <v>200</v>
      </c>
      <c r="B761" s="530"/>
    </row>
    <row r="762" spans="1:2">
      <c r="A762" s="536" t="s">
        <v>201</v>
      </c>
      <c r="B762" s="530"/>
    </row>
    <row r="763" spans="1:2">
      <c r="A763" s="536" t="s">
        <v>202</v>
      </c>
      <c r="B763" s="530"/>
    </row>
    <row r="764" spans="1:2">
      <c r="A764" s="536" t="s">
        <v>751</v>
      </c>
      <c r="B764" s="530"/>
    </row>
    <row r="765" spans="1:2">
      <c r="A765" s="536" t="s">
        <v>752</v>
      </c>
      <c r="B765" s="530"/>
    </row>
    <row r="766" spans="1:2">
      <c r="A766" s="536" t="s">
        <v>753</v>
      </c>
      <c r="B766" s="530"/>
    </row>
    <row r="767" spans="1:2">
      <c r="A767" s="536" t="s">
        <v>241</v>
      </c>
      <c r="B767" s="530"/>
    </row>
    <row r="768" spans="1:2">
      <c r="A768" s="536" t="s">
        <v>754</v>
      </c>
      <c r="B768" s="530"/>
    </row>
    <row r="769" spans="1:2">
      <c r="A769" s="536" t="s">
        <v>209</v>
      </c>
      <c r="B769" s="530"/>
    </row>
    <row r="770" spans="1:2">
      <c r="A770" s="536" t="s">
        <v>755</v>
      </c>
      <c r="B770" s="530"/>
    </row>
    <row r="771" ht="15.6" spans="1:2">
      <c r="A771" s="532" t="s">
        <v>756</v>
      </c>
      <c r="B771" s="530">
        <v>0</v>
      </c>
    </row>
    <row r="772" ht="15.6" spans="1:2">
      <c r="A772" s="535" t="s">
        <v>130</v>
      </c>
      <c r="B772" s="526">
        <f>B773+B784+B785+B788+B789+B790</f>
        <v>3479.28</v>
      </c>
    </row>
    <row r="773" ht="15.6" spans="1:2">
      <c r="A773" s="532" t="s">
        <v>757</v>
      </c>
      <c r="B773" s="526">
        <f>SUM(B774:B783)</f>
        <v>698.06</v>
      </c>
    </row>
    <row r="774" ht="15.6" spans="1:2">
      <c r="A774" s="531" t="s">
        <v>200</v>
      </c>
      <c r="B774" s="530">
        <v>295</v>
      </c>
    </row>
    <row r="775" ht="15.6" spans="1:2">
      <c r="A775" s="531" t="s">
        <v>201</v>
      </c>
      <c r="B775" s="530">
        <v>18.16</v>
      </c>
    </row>
    <row r="776" ht="15.6" spans="1:2">
      <c r="A776" s="531" t="s">
        <v>202</v>
      </c>
      <c r="B776" s="530"/>
    </row>
    <row r="777" ht="15.6" spans="1:2">
      <c r="A777" s="531" t="s">
        <v>758</v>
      </c>
      <c r="B777" s="530">
        <v>384.9</v>
      </c>
    </row>
    <row r="778" ht="15.6" spans="1:2">
      <c r="A778" s="531" t="s">
        <v>759</v>
      </c>
      <c r="B778" s="530"/>
    </row>
    <row r="779" ht="15.6" spans="1:2">
      <c r="A779" s="531" t="s">
        <v>760</v>
      </c>
      <c r="B779" s="530"/>
    </row>
    <row r="780" ht="15.6" spans="1:2">
      <c r="A780" s="531" t="s">
        <v>761</v>
      </c>
      <c r="B780" s="530"/>
    </row>
    <row r="781" ht="15.6" spans="1:2">
      <c r="A781" s="531" t="s">
        <v>762</v>
      </c>
      <c r="B781" s="530"/>
    </row>
    <row r="782" ht="15.6" spans="1:2">
      <c r="A782" s="531" t="s">
        <v>763</v>
      </c>
      <c r="B782" s="530"/>
    </row>
    <row r="783" ht="15.6" spans="1:2">
      <c r="A783" s="531" t="s">
        <v>764</v>
      </c>
      <c r="B783" s="530"/>
    </row>
    <row r="784" ht="15.6" spans="1:2">
      <c r="A784" s="532" t="s">
        <v>765</v>
      </c>
      <c r="B784" s="530">
        <v>0</v>
      </c>
    </row>
    <row r="785" ht="15.6" spans="1:2">
      <c r="A785" s="532" t="s">
        <v>766</v>
      </c>
      <c r="B785" s="526">
        <f>SUM(B786:B787)</f>
        <v>1454.22</v>
      </c>
    </row>
    <row r="786" ht="15.6" spans="1:2">
      <c r="A786" s="531" t="s">
        <v>767</v>
      </c>
      <c r="B786" s="530"/>
    </row>
    <row r="787" ht="15.6" spans="1:2">
      <c r="A787" s="531" t="s">
        <v>768</v>
      </c>
      <c r="B787" s="530">
        <v>1454.22</v>
      </c>
    </row>
    <row r="788" ht="15.6" spans="1:2">
      <c r="A788" s="532" t="s">
        <v>769</v>
      </c>
      <c r="B788" s="526">
        <f>57.8+1269.2</f>
        <v>1327</v>
      </c>
    </row>
    <row r="789" ht="15.6" spans="1:2">
      <c r="A789" s="532" t="s">
        <v>770</v>
      </c>
      <c r="B789" s="530">
        <v>0</v>
      </c>
    </row>
    <row r="790" ht="15.6" spans="1:2">
      <c r="A790" s="532" t="s">
        <v>771</v>
      </c>
      <c r="B790" s="530">
        <v>0</v>
      </c>
    </row>
    <row r="791" ht="15.6" spans="1:2">
      <c r="A791" s="535" t="s">
        <v>131</v>
      </c>
      <c r="B791" s="526">
        <f>B792+B818+B840+B868+B879+B886+B892+B895</f>
        <v>9733.66</v>
      </c>
    </row>
    <row r="792" ht="15.6" spans="1:2">
      <c r="A792" s="532" t="s">
        <v>772</v>
      </c>
      <c r="B792" s="526">
        <f>SUM(B793:B817)</f>
        <v>1838.74</v>
      </c>
    </row>
    <row r="793" ht="15.6" spans="1:2">
      <c r="A793" s="531" t="s">
        <v>200</v>
      </c>
      <c r="B793" s="530">
        <v>796.19</v>
      </c>
    </row>
    <row r="794" ht="15.6" spans="1:2">
      <c r="A794" s="531" t="s">
        <v>201</v>
      </c>
      <c r="B794" s="530">
        <v>29</v>
      </c>
    </row>
    <row r="795" ht="15.6" spans="1:2">
      <c r="A795" s="531" t="s">
        <v>202</v>
      </c>
      <c r="B795" s="530"/>
    </row>
    <row r="796" ht="15.6" spans="1:2">
      <c r="A796" s="531" t="s">
        <v>209</v>
      </c>
      <c r="B796" s="530">
        <v>992.02</v>
      </c>
    </row>
    <row r="797" ht="15.6" spans="1:2">
      <c r="A797" s="531" t="s">
        <v>773</v>
      </c>
      <c r="B797" s="530"/>
    </row>
    <row r="798" ht="15.6" spans="1:2">
      <c r="A798" s="531" t="s">
        <v>774</v>
      </c>
      <c r="B798" s="530"/>
    </row>
    <row r="799" ht="15.6" spans="1:2">
      <c r="A799" s="531" t="s">
        <v>775</v>
      </c>
      <c r="B799" s="530">
        <v>21.53</v>
      </c>
    </row>
    <row r="800" ht="15.6" spans="1:2">
      <c r="A800" s="531" t="s">
        <v>776</v>
      </c>
      <c r="B800" s="530"/>
    </row>
    <row r="801" ht="15.6" spans="1:2">
      <c r="A801" s="531" t="s">
        <v>777</v>
      </c>
      <c r="B801" s="530"/>
    </row>
    <row r="802" ht="15.6" spans="1:2">
      <c r="A802" s="531" t="s">
        <v>778</v>
      </c>
      <c r="B802" s="530"/>
    </row>
    <row r="803" ht="15.6" spans="1:2">
      <c r="A803" s="531" t="s">
        <v>779</v>
      </c>
      <c r="B803" s="530"/>
    </row>
    <row r="804" ht="15.6" spans="1:2">
      <c r="A804" s="531" t="s">
        <v>780</v>
      </c>
      <c r="B804" s="530"/>
    </row>
    <row r="805" ht="15.6" spans="1:2">
      <c r="A805" s="531" t="s">
        <v>781</v>
      </c>
      <c r="B805" s="530"/>
    </row>
    <row r="806" ht="15.6" spans="1:2">
      <c r="A806" s="531" t="s">
        <v>782</v>
      </c>
      <c r="B806" s="530"/>
    </row>
    <row r="807" ht="15.6" spans="1:2">
      <c r="A807" s="531" t="s">
        <v>783</v>
      </c>
      <c r="B807" s="530"/>
    </row>
    <row r="808" ht="15.6" spans="1:2">
      <c r="A808" s="531" t="s">
        <v>784</v>
      </c>
      <c r="B808" s="530"/>
    </row>
    <row r="809" ht="15.6" spans="1:2">
      <c r="A809" s="531" t="s">
        <v>785</v>
      </c>
      <c r="B809" s="530"/>
    </row>
    <row r="810" ht="15.6" spans="1:2">
      <c r="A810" s="531" t="s">
        <v>786</v>
      </c>
      <c r="B810" s="530"/>
    </row>
    <row r="811" ht="15.6" spans="1:2">
      <c r="A811" s="531" t="s">
        <v>787</v>
      </c>
      <c r="B811" s="530"/>
    </row>
    <row r="812" ht="15.6" spans="1:2">
      <c r="A812" s="531" t="s">
        <v>788</v>
      </c>
      <c r="B812" s="530"/>
    </row>
    <row r="813" ht="15.6" spans="1:2">
      <c r="A813" s="531" t="s">
        <v>789</v>
      </c>
      <c r="B813" s="530"/>
    </row>
    <row r="814" ht="15.6" spans="1:2">
      <c r="A814" s="531" t="s">
        <v>790</v>
      </c>
      <c r="B814" s="530"/>
    </row>
    <row r="815" ht="15.6" spans="1:2">
      <c r="A815" s="531" t="s">
        <v>791</v>
      </c>
      <c r="B815" s="530"/>
    </row>
    <row r="816" ht="15.6" spans="1:2">
      <c r="A816" s="531" t="s">
        <v>792</v>
      </c>
      <c r="B816" s="530"/>
    </row>
    <row r="817" ht="15.6" spans="1:2">
      <c r="A817" s="531" t="s">
        <v>793</v>
      </c>
      <c r="B817" s="530"/>
    </row>
    <row r="818" ht="15.6" spans="1:2">
      <c r="A818" s="532" t="s">
        <v>794</v>
      </c>
      <c r="B818" s="526">
        <f>SUM(B819:B839)</f>
        <v>1719.09</v>
      </c>
    </row>
    <row r="819" ht="15.6" spans="1:2">
      <c r="A819" s="531" t="s">
        <v>200</v>
      </c>
      <c r="B819" s="530">
        <v>344.89</v>
      </c>
    </row>
    <row r="820" ht="15.6" spans="1:2">
      <c r="A820" s="531" t="s">
        <v>201</v>
      </c>
      <c r="B820" s="530">
        <v>3</v>
      </c>
    </row>
    <row r="821" ht="15.6" spans="1:2">
      <c r="A821" s="531" t="s">
        <v>202</v>
      </c>
      <c r="B821" s="530"/>
    </row>
    <row r="822" ht="15.6" spans="1:2">
      <c r="A822" s="531" t="s">
        <v>795</v>
      </c>
      <c r="B822" s="530">
        <v>1354.2</v>
      </c>
    </row>
    <row r="823" ht="15.6" spans="1:2">
      <c r="A823" s="531" t="s">
        <v>796</v>
      </c>
      <c r="B823" s="530"/>
    </row>
    <row r="824" ht="15.6" spans="1:2">
      <c r="A824" s="531" t="s">
        <v>797</v>
      </c>
      <c r="B824" s="530"/>
    </row>
    <row r="825" ht="15.6" spans="1:2">
      <c r="A825" s="531" t="s">
        <v>798</v>
      </c>
      <c r="B825" s="530">
        <v>17</v>
      </c>
    </row>
    <row r="826" ht="15.6" spans="1:2">
      <c r="A826" s="531" t="s">
        <v>799</v>
      </c>
      <c r="B826" s="530"/>
    </row>
    <row r="827" ht="15.6" spans="1:2">
      <c r="A827" s="531" t="s">
        <v>800</v>
      </c>
      <c r="B827" s="530"/>
    </row>
    <row r="828" ht="15.6" spans="1:2">
      <c r="A828" s="531" t="s">
        <v>801</v>
      </c>
      <c r="B828" s="530"/>
    </row>
    <row r="829" ht="15.6" spans="1:2">
      <c r="A829" s="531" t="s">
        <v>802</v>
      </c>
      <c r="B829" s="530"/>
    </row>
    <row r="830" ht="15.6" spans="1:2">
      <c r="A830" s="531" t="s">
        <v>803</v>
      </c>
      <c r="B830" s="530"/>
    </row>
    <row r="831" ht="15.6" spans="1:2">
      <c r="A831" s="531" t="s">
        <v>804</v>
      </c>
      <c r="B831" s="530"/>
    </row>
    <row r="832" ht="15.6" spans="1:2">
      <c r="A832" s="531" t="s">
        <v>805</v>
      </c>
      <c r="B832" s="530"/>
    </row>
    <row r="833" ht="15.6" spans="1:2">
      <c r="A833" s="531" t="s">
        <v>806</v>
      </c>
      <c r="B833" s="530"/>
    </row>
    <row r="834" ht="15.6" spans="1:2">
      <c r="A834" s="531" t="s">
        <v>807</v>
      </c>
      <c r="B834" s="530"/>
    </row>
    <row r="835" ht="15.6" spans="1:2">
      <c r="A835" s="531" t="s">
        <v>808</v>
      </c>
      <c r="B835" s="530"/>
    </row>
    <row r="836" ht="15.6" spans="1:2">
      <c r="A836" s="531" t="s">
        <v>809</v>
      </c>
      <c r="B836" s="530"/>
    </row>
    <row r="837" ht="15.6" spans="1:2">
      <c r="A837" s="531" t="s">
        <v>810</v>
      </c>
      <c r="B837" s="530"/>
    </row>
    <row r="838" ht="15.6" spans="1:2">
      <c r="A838" s="531" t="s">
        <v>779</v>
      </c>
      <c r="B838" s="530"/>
    </row>
    <row r="839" ht="15.6" spans="1:2">
      <c r="A839" s="531" t="s">
        <v>811</v>
      </c>
      <c r="B839" s="530"/>
    </row>
    <row r="840" ht="15.6" spans="1:2">
      <c r="A840" s="532" t="s">
        <v>812</v>
      </c>
      <c r="B840" s="526">
        <f>SUM(B841:B867)</f>
        <v>391.33</v>
      </c>
    </row>
    <row r="841" ht="15.6" spans="1:2">
      <c r="A841" s="531" t="s">
        <v>200</v>
      </c>
      <c r="B841" s="530">
        <v>375.11</v>
      </c>
    </row>
    <row r="842" ht="15.6" spans="1:2">
      <c r="A842" s="531" t="s">
        <v>201</v>
      </c>
      <c r="B842" s="530"/>
    </row>
    <row r="843" ht="15.6" spans="1:2">
      <c r="A843" s="531" t="s">
        <v>202</v>
      </c>
      <c r="B843" s="530"/>
    </row>
    <row r="844" ht="15.6" spans="1:2">
      <c r="A844" s="531" t="s">
        <v>813</v>
      </c>
      <c r="B844" s="530"/>
    </row>
    <row r="845" ht="15.6" spans="1:2">
      <c r="A845" s="531" t="s">
        <v>814</v>
      </c>
      <c r="B845" s="530"/>
    </row>
    <row r="846" ht="15.6" spans="1:2">
      <c r="A846" s="531" t="s">
        <v>815</v>
      </c>
      <c r="B846" s="530"/>
    </row>
    <row r="847" ht="15.6" spans="1:2">
      <c r="A847" s="531" t="s">
        <v>816</v>
      </c>
      <c r="B847" s="530">
        <v>5</v>
      </c>
    </row>
    <row r="848" ht="15.6" spans="1:2">
      <c r="A848" s="531" t="s">
        <v>817</v>
      </c>
      <c r="B848" s="530"/>
    </row>
    <row r="849" ht="15.6" spans="1:2">
      <c r="A849" s="531" t="s">
        <v>818</v>
      </c>
      <c r="B849" s="530"/>
    </row>
    <row r="850" ht="15.6" spans="1:2">
      <c r="A850" s="531" t="s">
        <v>819</v>
      </c>
      <c r="B850" s="530"/>
    </row>
    <row r="851" ht="15.6" spans="1:2">
      <c r="A851" s="531" t="s">
        <v>820</v>
      </c>
      <c r="B851" s="530"/>
    </row>
    <row r="852" ht="15.6" spans="1:2">
      <c r="A852" s="531" t="s">
        <v>821</v>
      </c>
      <c r="B852" s="530"/>
    </row>
    <row r="853" ht="15.6" spans="1:2">
      <c r="A853" s="531" t="s">
        <v>822</v>
      </c>
      <c r="B853" s="530"/>
    </row>
    <row r="854" ht="15.6" spans="1:2">
      <c r="A854" s="531" t="s">
        <v>823</v>
      </c>
      <c r="B854" s="530">
        <v>11.22</v>
      </c>
    </row>
    <row r="855" ht="15.6" spans="1:2">
      <c r="A855" s="531" t="s">
        <v>824</v>
      </c>
      <c r="B855" s="530"/>
    </row>
    <row r="856" ht="15.6" spans="1:2">
      <c r="A856" s="531" t="s">
        <v>825</v>
      </c>
      <c r="B856" s="530"/>
    </row>
    <row r="857" ht="15.6" spans="1:2">
      <c r="A857" s="531" t="s">
        <v>826</v>
      </c>
      <c r="B857" s="530"/>
    </row>
    <row r="858" ht="15.6" spans="1:2">
      <c r="A858" s="531" t="s">
        <v>827</v>
      </c>
      <c r="B858" s="530"/>
    </row>
    <row r="859" ht="15.6" spans="1:2">
      <c r="A859" s="531" t="s">
        <v>828</v>
      </c>
      <c r="B859" s="530"/>
    </row>
    <row r="860" ht="15.6" spans="1:2">
      <c r="A860" s="531" t="s">
        <v>829</v>
      </c>
      <c r="B860" s="530"/>
    </row>
    <row r="861" ht="15.6" spans="1:2">
      <c r="A861" s="531" t="s">
        <v>830</v>
      </c>
      <c r="B861" s="530"/>
    </row>
    <row r="862" ht="15.6" spans="1:2">
      <c r="A862" s="531" t="s">
        <v>806</v>
      </c>
      <c r="B862" s="530"/>
    </row>
    <row r="863" ht="15.6" spans="1:2">
      <c r="A863" s="531" t="s">
        <v>831</v>
      </c>
      <c r="B863" s="530"/>
    </row>
    <row r="864" ht="15.6" spans="1:2">
      <c r="A864" s="531" t="s">
        <v>832</v>
      </c>
      <c r="B864" s="530"/>
    </row>
    <row r="865" ht="15.6" spans="1:2">
      <c r="A865" s="531" t="s">
        <v>833</v>
      </c>
      <c r="B865" s="530"/>
    </row>
    <row r="866" ht="15.6" spans="1:2">
      <c r="A866" s="531" t="s">
        <v>834</v>
      </c>
      <c r="B866" s="530"/>
    </row>
    <row r="867" ht="15.6" spans="1:2">
      <c r="A867" s="531" t="s">
        <v>835</v>
      </c>
      <c r="B867" s="530"/>
    </row>
    <row r="868" ht="15.6" spans="1:2">
      <c r="A868" s="532" t="s">
        <v>836</v>
      </c>
      <c r="B868" s="526">
        <f>SUM(B869:B878)</f>
        <v>3816.95</v>
      </c>
    </row>
    <row r="869" ht="15.6" spans="1:2">
      <c r="A869" s="531" t="s">
        <v>200</v>
      </c>
      <c r="B869" s="530">
        <v>141.15</v>
      </c>
    </row>
    <row r="870" ht="15.6" spans="1:2">
      <c r="A870" s="531" t="s">
        <v>201</v>
      </c>
      <c r="B870" s="530">
        <v>180</v>
      </c>
    </row>
    <row r="871" ht="15.6" spans="1:2">
      <c r="A871" s="531" t="s">
        <v>202</v>
      </c>
      <c r="B871" s="530"/>
    </row>
    <row r="872" ht="15.6" spans="1:2">
      <c r="A872" s="531" t="s">
        <v>837</v>
      </c>
      <c r="B872" s="530"/>
    </row>
    <row r="873" ht="15.6" spans="1:2">
      <c r="A873" s="531" t="s">
        <v>838</v>
      </c>
      <c r="B873" s="530"/>
    </row>
    <row r="874" ht="15.6" spans="1:2">
      <c r="A874" s="531" t="s">
        <v>839</v>
      </c>
      <c r="B874" s="530"/>
    </row>
    <row r="875" ht="15.6" spans="1:2">
      <c r="A875" s="531" t="s">
        <v>840</v>
      </c>
      <c r="B875" s="530"/>
    </row>
    <row r="876" ht="15.6" spans="1:2">
      <c r="A876" s="531" t="s">
        <v>841</v>
      </c>
      <c r="B876" s="530"/>
    </row>
    <row r="877" ht="15.6" spans="1:2">
      <c r="A877" s="531" t="s">
        <v>209</v>
      </c>
      <c r="B877" s="530">
        <v>95.8</v>
      </c>
    </row>
    <row r="878" ht="15.6" spans="1:2">
      <c r="A878" s="531" t="s">
        <v>842</v>
      </c>
      <c r="B878" s="530">
        <v>3400</v>
      </c>
    </row>
    <row r="879" ht="15.6" spans="1:2">
      <c r="A879" s="532" t="s">
        <v>843</v>
      </c>
      <c r="B879" s="526">
        <f>SUM(B880:B885)</f>
        <v>1537.55</v>
      </c>
    </row>
    <row r="880" ht="15.6" spans="1:2">
      <c r="A880" s="531" t="s">
        <v>844</v>
      </c>
      <c r="B880" s="530"/>
    </row>
    <row r="881" ht="15.6" spans="1:2">
      <c r="A881" s="531" t="s">
        <v>845</v>
      </c>
      <c r="B881" s="530"/>
    </row>
    <row r="882" ht="15.6" spans="1:2">
      <c r="A882" s="531" t="s">
        <v>846</v>
      </c>
      <c r="B882" s="530">
        <f>373+1164.55</f>
        <v>1537.55</v>
      </c>
    </row>
    <row r="883" ht="15.6" spans="1:2">
      <c r="A883" s="531" t="s">
        <v>847</v>
      </c>
      <c r="B883" s="530"/>
    </row>
    <row r="884" ht="15.6" spans="1:2">
      <c r="A884" s="531" t="s">
        <v>848</v>
      </c>
      <c r="B884" s="530"/>
    </row>
    <row r="885" ht="15.6" spans="1:2">
      <c r="A885" s="531" t="s">
        <v>849</v>
      </c>
      <c r="B885" s="530"/>
    </row>
    <row r="886" ht="15.6" spans="1:2">
      <c r="A886" s="532" t="s">
        <v>850</v>
      </c>
      <c r="B886" s="526">
        <f>SUM(B887:B891)</f>
        <v>430</v>
      </c>
    </row>
    <row r="887" ht="15.6" spans="1:2">
      <c r="A887" s="531" t="s">
        <v>851</v>
      </c>
      <c r="B887" s="530"/>
    </row>
    <row r="888" ht="15.6" spans="1:2">
      <c r="A888" s="531" t="s">
        <v>852</v>
      </c>
      <c r="B888" s="530">
        <v>430</v>
      </c>
    </row>
    <row r="889" ht="15.6" spans="1:2">
      <c r="A889" s="531" t="s">
        <v>853</v>
      </c>
      <c r="B889" s="530"/>
    </row>
    <row r="890" ht="15.6" spans="1:2">
      <c r="A890" s="531" t="s">
        <v>854</v>
      </c>
      <c r="B890" s="530"/>
    </row>
    <row r="891" ht="15.6" spans="1:2">
      <c r="A891" s="531" t="s">
        <v>855</v>
      </c>
      <c r="B891" s="530"/>
    </row>
    <row r="892" ht="15.6" spans="1:2">
      <c r="A892" s="532" t="s">
        <v>856</v>
      </c>
      <c r="B892" s="530">
        <v>0</v>
      </c>
    </row>
    <row r="893" ht="15.6" spans="1:2">
      <c r="A893" s="531" t="s">
        <v>857</v>
      </c>
      <c r="B893" s="530"/>
    </row>
    <row r="894" ht="15.6" spans="1:2">
      <c r="A894" s="531" t="s">
        <v>858</v>
      </c>
      <c r="B894" s="530"/>
    </row>
    <row r="895" ht="15.6" spans="1:2">
      <c r="A895" s="532" t="s">
        <v>859</v>
      </c>
      <c r="B895" s="530">
        <v>0</v>
      </c>
    </row>
    <row r="896" ht="15.6" spans="1:2">
      <c r="A896" s="531" t="s">
        <v>860</v>
      </c>
      <c r="B896" s="530"/>
    </row>
    <row r="897" ht="15.6" spans="1:2">
      <c r="A897" s="531" t="s">
        <v>861</v>
      </c>
      <c r="B897" s="530"/>
    </row>
    <row r="898" ht="15.6" spans="1:2">
      <c r="A898" s="535" t="s">
        <v>132</v>
      </c>
      <c r="B898" s="526">
        <f>B899+B922+B932+B942+B947+B954+B959</f>
        <v>386.09</v>
      </c>
    </row>
    <row r="899" ht="15.6" spans="1:2">
      <c r="A899" s="532" t="s">
        <v>862</v>
      </c>
      <c r="B899" s="526">
        <f>SUM(B900:B921)</f>
        <v>386.09</v>
      </c>
    </row>
    <row r="900" ht="15.6" spans="1:2">
      <c r="A900" s="531" t="s">
        <v>200</v>
      </c>
      <c r="B900" s="530">
        <v>225.79</v>
      </c>
    </row>
    <row r="901" ht="15.6" spans="1:2">
      <c r="A901" s="531" t="s">
        <v>201</v>
      </c>
      <c r="B901" s="530">
        <v>5</v>
      </c>
    </row>
    <row r="902" ht="15.6" spans="1:2">
      <c r="A902" s="531" t="s">
        <v>202</v>
      </c>
      <c r="B902" s="530"/>
    </row>
    <row r="903" ht="15.6" spans="1:2">
      <c r="A903" s="531" t="s">
        <v>863</v>
      </c>
      <c r="B903" s="530"/>
    </row>
    <row r="904" ht="15.6" spans="1:2">
      <c r="A904" s="531" t="s">
        <v>864</v>
      </c>
      <c r="B904" s="530">
        <v>5</v>
      </c>
    </row>
    <row r="905" ht="15.6" spans="1:2">
      <c r="A905" s="531" t="s">
        <v>865</v>
      </c>
      <c r="B905" s="530"/>
    </row>
    <row r="906" ht="15.6" spans="1:2">
      <c r="A906" s="531" t="s">
        <v>866</v>
      </c>
      <c r="B906" s="530"/>
    </row>
    <row r="907" ht="15.6" spans="1:2">
      <c r="A907" s="531" t="s">
        <v>867</v>
      </c>
      <c r="B907" s="530"/>
    </row>
    <row r="908" ht="15.6" spans="1:2">
      <c r="A908" s="531" t="s">
        <v>868</v>
      </c>
      <c r="B908" s="530"/>
    </row>
    <row r="909" ht="15.6" spans="1:2">
      <c r="A909" s="531" t="s">
        <v>869</v>
      </c>
      <c r="B909" s="530"/>
    </row>
    <row r="910" ht="15.6" spans="1:2">
      <c r="A910" s="531" t="s">
        <v>870</v>
      </c>
      <c r="B910" s="530"/>
    </row>
    <row r="911" ht="15.6" spans="1:2">
      <c r="A911" s="531" t="s">
        <v>871</v>
      </c>
      <c r="B911" s="530"/>
    </row>
    <row r="912" ht="15.6" spans="1:2">
      <c r="A912" s="531" t="s">
        <v>872</v>
      </c>
      <c r="B912" s="530"/>
    </row>
    <row r="913" ht="15.6" spans="1:2">
      <c r="A913" s="531" t="s">
        <v>873</v>
      </c>
      <c r="B913" s="530"/>
    </row>
    <row r="914" ht="15.6" spans="1:2">
      <c r="A914" s="531" t="s">
        <v>874</v>
      </c>
      <c r="B914" s="530"/>
    </row>
    <row r="915" ht="15.6" spans="1:2">
      <c r="A915" s="531" t="s">
        <v>875</v>
      </c>
      <c r="B915" s="530"/>
    </row>
    <row r="916" ht="15.6" spans="1:2">
      <c r="A916" s="531" t="s">
        <v>876</v>
      </c>
      <c r="B916" s="530"/>
    </row>
    <row r="917" ht="15.6" spans="1:2">
      <c r="A917" s="531" t="s">
        <v>877</v>
      </c>
      <c r="B917" s="530"/>
    </row>
    <row r="918" ht="15.6" spans="1:2">
      <c r="A918" s="531" t="s">
        <v>878</v>
      </c>
      <c r="B918" s="530"/>
    </row>
    <row r="919" ht="15.6" spans="1:2">
      <c r="A919" s="531" t="s">
        <v>879</v>
      </c>
      <c r="B919" s="530"/>
    </row>
    <row r="920" ht="15.6" spans="1:2">
      <c r="A920" s="531" t="s">
        <v>880</v>
      </c>
      <c r="B920" s="530"/>
    </row>
    <row r="921" ht="15.6" spans="1:2">
      <c r="A921" s="531" t="s">
        <v>881</v>
      </c>
      <c r="B921" s="530">
        <v>150.3</v>
      </c>
    </row>
    <row r="922" ht="15.6" spans="1:2">
      <c r="A922" s="532" t="s">
        <v>882</v>
      </c>
      <c r="B922" s="530">
        <v>0</v>
      </c>
    </row>
    <row r="923" ht="15.6" spans="1:2">
      <c r="A923" s="531" t="s">
        <v>200</v>
      </c>
      <c r="B923" s="530"/>
    </row>
    <row r="924" ht="15.6" spans="1:2">
      <c r="A924" s="531" t="s">
        <v>201</v>
      </c>
      <c r="B924" s="530"/>
    </row>
    <row r="925" ht="15.6" spans="1:2">
      <c r="A925" s="531" t="s">
        <v>202</v>
      </c>
      <c r="B925" s="530"/>
    </row>
    <row r="926" ht="15.6" spans="1:2">
      <c r="A926" s="531" t="s">
        <v>883</v>
      </c>
      <c r="B926" s="530"/>
    </row>
    <row r="927" ht="15.6" spans="1:2">
      <c r="A927" s="531" t="s">
        <v>884</v>
      </c>
      <c r="B927" s="530"/>
    </row>
    <row r="928" ht="15.6" spans="1:2">
      <c r="A928" s="531" t="s">
        <v>885</v>
      </c>
      <c r="B928" s="530"/>
    </row>
    <row r="929" ht="15.6" spans="1:2">
      <c r="A929" s="531" t="s">
        <v>886</v>
      </c>
      <c r="B929" s="530"/>
    </row>
    <row r="930" ht="15.6" spans="1:2">
      <c r="A930" s="531" t="s">
        <v>887</v>
      </c>
      <c r="B930" s="530"/>
    </row>
    <row r="931" ht="15.6" spans="1:2">
      <c r="A931" s="531" t="s">
        <v>888</v>
      </c>
      <c r="B931" s="530"/>
    </row>
    <row r="932" ht="15.6" spans="1:2">
      <c r="A932" s="532" t="s">
        <v>889</v>
      </c>
      <c r="B932" s="530">
        <v>0</v>
      </c>
    </row>
    <row r="933" ht="15.6" spans="1:2">
      <c r="A933" s="531" t="s">
        <v>200</v>
      </c>
      <c r="B933" s="530"/>
    </row>
    <row r="934" ht="15.6" spans="1:2">
      <c r="A934" s="531" t="s">
        <v>201</v>
      </c>
      <c r="B934" s="530"/>
    </row>
    <row r="935" ht="15.6" spans="1:2">
      <c r="A935" s="531" t="s">
        <v>202</v>
      </c>
      <c r="B935" s="530"/>
    </row>
    <row r="936" ht="15.6" spans="1:2">
      <c r="A936" s="531" t="s">
        <v>890</v>
      </c>
      <c r="B936" s="530"/>
    </row>
    <row r="937" ht="15.6" spans="1:2">
      <c r="A937" s="531" t="s">
        <v>891</v>
      </c>
      <c r="B937" s="530"/>
    </row>
    <row r="938" ht="15.6" spans="1:2">
      <c r="A938" s="531" t="s">
        <v>892</v>
      </c>
      <c r="B938" s="530"/>
    </row>
    <row r="939" ht="15.6" spans="1:2">
      <c r="A939" s="531" t="s">
        <v>893</v>
      </c>
      <c r="B939" s="530"/>
    </row>
    <row r="940" ht="15.6" spans="1:2">
      <c r="A940" s="531" t="s">
        <v>894</v>
      </c>
      <c r="B940" s="530"/>
    </row>
    <row r="941" ht="15.6" spans="1:2">
      <c r="A941" s="531" t="s">
        <v>895</v>
      </c>
      <c r="B941" s="530"/>
    </row>
    <row r="942" ht="15.6" spans="1:2">
      <c r="A942" s="532" t="s">
        <v>896</v>
      </c>
      <c r="B942" s="530">
        <v>0</v>
      </c>
    </row>
    <row r="943" ht="15.6" spans="1:2">
      <c r="A943" s="531" t="s">
        <v>897</v>
      </c>
      <c r="B943" s="530"/>
    </row>
    <row r="944" ht="15.6" spans="1:2">
      <c r="A944" s="531" t="s">
        <v>898</v>
      </c>
      <c r="B944" s="530"/>
    </row>
    <row r="945" ht="15.6" spans="1:2">
      <c r="A945" s="531" t="s">
        <v>899</v>
      </c>
      <c r="B945" s="530"/>
    </row>
    <row r="946" ht="15.6" spans="1:2">
      <c r="A946" s="531" t="s">
        <v>900</v>
      </c>
      <c r="B946" s="530"/>
    </row>
    <row r="947" ht="15.6" spans="1:2">
      <c r="A947" s="532" t="s">
        <v>901</v>
      </c>
      <c r="B947" s="530">
        <v>0</v>
      </c>
    </row>
    <row r="948" ht="15.6" spans="1:2">
      <c r="A948" s="531" t="s">
        <v>200</v>
      </c>
      <c r="B948" s="530"/>
    </row>
    <row r="949" ht="15.6" spans="1:2">
      <c r="A949" s="531" t="s">
        <v>201</v>
      </c>
      <c r="B949" s="530"/>
    </row>
    <row r="950" ht="15.6" spans="1:2">
      <c r="A950" s="531" t="s">
        <v>202</v>
      </c>
      <c r="B950" s="530"/>
    </row>
    <row r="951" ht="15.6" spans="1:2">
      <c r="A951" s="531" t="s">
        <v>887</v>
      </c>
      <c r="B951" s="530"/>
    </row>
    <row r="952" ht="15.6" spans="1:2">
      <c r="A952" s="531" t="s">
        <v>902</v>
      </c>
      <c r="B952" s="530"/>
    </row>
    <row r="953" ht="15.6" spans="1:2">
      <c r="A953" s="531" t="s">
        <v>903</v>
      </c>
      <c r="B953" s="530"/>
    </row>
    <row r="954" ht="15.6" spans="1:2">
      <c r="A954" s="532" t="s">
        <v>904</v>
      </c>
      <c r="B954" s="530">
        <v>0</v>
      </c>
    </row>
    <row r="955" ht="15.6" spans="1:2">
      <c r="A955" s="531" t="s">
        <v>905</v>
      </c>
      <c r="B955" s="530"/>
    </row>
    <row r="956" ht="15.6" spans="1:2">
      <c r="A956" s="531" t="s">
        <v>906</v>
      </c>
      <c r="B956" s="530"/>
    </row>
    <row r="957" ht="15.6" spans="1:2">
      <c r="A957" s="531" t="s">
        <v>907</v>
      </c>
      <c r="B957" s="530"/>
    </row>
    <row r="958" ht="15.6" spans="1:2">
      <c r="A958" s="531" t="s">
        <v>908</v>
      </c>
      <c r="B958" s="530"/>
    </row>
    <row r="959" ht="15.6" spans="1:2">
      <c r="A959" s="532" t="s">
        <v>909</v>
      </c>
      <c r="B959" s="530">
        <v>0</v>
      </c>
    </row>
    <row r="960" ht="15.6" spans="1:2">
      <c r="A960" s="531" t="s">
        <v>910</v>
      </c>
      <c r="B960" s="530"/>
    </row>
    <row r="961" ht="15.6" spans="1:2">
      <c r="A961" s="531" t="s">
        <v>911</v>
      </c>
      <c r="B961" s="530"/>
    </row>
    <row r="962" ht="15.6" spans="1:2">
      <c r="A962" s="535" t="s">
        <v>133</v>
      </c>
      <c r="B962" s="530">
        <f>B963+B973+B989+B994+B1005+B1012+B1020</f>
        <v>0</v>
      </c>
    </row>
    <row r="963" ht="15.6" spans="1:2">
      <c r="A963" s="532" t="s">
        <v>912</v>
      </c>
      <c r="B963" s="530">
        <f>SUM(B964:B972)</f>
        <v>0</v>
      </c>
    </row>
    <row r="964" ht="15.6" spans="1:2">
      <c r="A964" s="531" t="s">
        <v>200</v>
      </c>
      <c r="B964" s="530"/>
    </row>
    <row r="965" ht="15.6" spans="1:2">
      <c r="A965" s="531" t="s">
        <v>201</v>
      </c>
      <c r="B965" s="530"/>
    </row>
    <row r="966" ht="15.6" spans="1:2">
      <c r="A966" s="531" t="s">
        <v>202</v>
      </c>
      <c r="B966" s="530"/>
    </row>
    <row r="967" ht="15.6" spans="1:2">
      <c r="A967" s="531" t="s">
        <v>913</v>
      </c>
      <c r="B967" s="530"/>
    </row>
    <row r="968" ht="15.6" spans="1:2">
      <c r="A968" s="531" t="s">
        <v>914</v>
      </c>
      <c r="B968" s="530"/>
    </row>
    <row r="969" ht="15.6" spans="1:2">
      <c r="A969" s="531" t="s">
        <v>915</v>
      </c>
      <c r="B969" s="530"/>
    </row>
    <row r="970" ht="15.6" spans="1:2">
      <c r="A970" s="531" t="s">
        <v>916</v>
      </c>
      <c r="B970" s="530"/>
    </row>
    <row r="971" ht="15.6" spans="1:2">
      <c r="A971" s="531" t="s">
        <v>917</v>
      </c>
      <c r="B971" s="530"/>
    </row>
    <row r="972" ht="15.6" spans="1:2">
      <c r="A972" s="531" t="s">
        <v>918</v>
      </c>
      <c r="B972" s="530"/>
    </row>
    <row r="973" ht="15.6" spans="1:2">
      <c r="A973" s="532" t="s">
        <v>919</v>
      </c>
      <c r="B973" s="530">
        <v>0</v>
      </c>
    </row>
    <row r="974" ht="15.6" spans="1:2">
      <c r="A974" s="531" t="s">
        <v>200</v>
      </c>
      <c r="B974" s="530"/>
    </row>
    <row r="975" ht="15.6" spans="1:2">
      <c r="A975" s="531" t="s">
        <v>201</v>
      </c>
      <c r="B975" s="530"/>
    </row>
    <row r="976" ht="15.6" spans="1:2">
      <c r="A976" s="531" t="s">
        <v>202</v>
      </c>
      <c r="B976" s="530"/>
    </row>
    <row r="977" ht="15.6" spans="1:2">
      <c r="A977" s="531" t="s">
        <v>920</v>
      </c>
      <c r="B977" s="530"/>
    </row>
    <row r="978" ht="15.6" spans="1:2">
      <c r="A978" s="531" t="s">
        <v>921</v>
      </c>
      <c r="B978" s="530"/>
    </row>
    <row r="979" ht="15.6" spans="1:2">
      <c r="A979" s="531" t="s">
        <v>922</v>
      </c>
      <c r="B979" s="530"/>
    </row>
    <row r="980" ht="15.6" spans="1:2">
      <c r="A980" s="531" t="s">
        <v>923</v>
      </c>
      <c r="B980" s="530"/>
    </row>
    <row r="981" ht="15.6" spans="1:2">
      <c r="A981" s="531" t="s">
        <v>924</v>
      </c>
      <c r="B981" s="530"/>
    </row>
    <row r="982" ht="15.6" spans="1:2">
      <c r="A982" s="531" t="s">
        <v>925</v>
      </c>
      <c r="B982" s="530"/>
    </row>
    <row r="983" ht="15.6" spans="1:2">
      <c r="A983" s="531" t="s">
        <v>926</v>
      </c>
      <c r="B983" s="530"/>
    </row>
    <row r="984" ht="15.6" spans="1:2">
      <c r="A984" s="531" t="s">
        <v>927</v>
      </c>
      <c r="B984" s="530"/>
    </row>
    <row r="985" ht="15.6" spans="1:2">
      <c r="A985" s="531" t="s">
        <v>928</v>
      </c>
      <c r="B985" s="530"/>
    </row>
    <row r="986" ht="15.6" spans="1:2">
      <c r="A986" s="531" t="s">
        <v>929</v>
      </c>
      <c r="B986" s="530"/>
    </row>
    <row r="987" ht="15.6" spans="1:2">
      <c r="A987" s="531" t="s">
        <v>930</v>
      </c>
      <c r="B987" s="530"/>
    </row>
    <row r="988" ht="15.6" spans="1:2">
      <c r="A988" s="531" t="s">
        <v>931</v>
      </c>
      <c r="B988" s="530"/>
    </row>
    <row r="989" ht="15.6" spans="1:2">
      <c r="A989" s="532" t="s">
        <v>932</v>
      </c>
      <c r="B989" s="530">
        <v>0</v>
      </c>
    </row>
    <row r="990" ht="15.6" spans="1:2">
      <c r="A990" s="531" t="s">
        <v>200</v>
      </c>
      <c r="B990" s="530"/>
    </row>
    <row r="991" ht="15.6" spans="1:2">
      <c r="A991" s="531" t="s">
        <v>201</v>
      </c>
      <c r="B991" s="530"/>
    </row>
    <row r="992" ht="15.6" spans="1:2">
      <c r="A992" s="531" t="s">
        <v>202</v>
      </c>
      <c r="B992" s="530"/>
    </row>
    <row r="993" ht="15.6" spans="1:2">
      <c r="A993" s="531" t="s">
        <v>933</v>
      </c>
      <c r="B993" s="530"/>
    </row>
    <row r="994" ht="15.6" spans="1:2">
      <c r="A994" s="532" t="s">
        <v>934</v>
      </c>
      <c r="B994" s="530">
        <v>0</v>
      </c>
    </row>
    <row r="995" ht="15.6" spans="1:2">
      <c r="A995" s="531" t="s">
        <v>200</v>
      </c>
      <c r="B995" s="530"/>
    </row>
    <row r="996" ht="15.6" spans="1:2">
      <c r="A996" s="531" t="s">
        <v>201</v>
      </c>
      <c r="B996" s="530"/>
    </row>
    <row r="997" ht="15.6" spans="1:2">
      <c r="A997" s="531" t="s">
        <v>202</v>
      </c>
      <c r="B997" s="530"/>
    </row>
    <row r="998" ht="15.6" spans="1:2">
      <c r="A998" s="531" t="s">
        <v>935</v>
      </c>
      <c r="B998" s="530"/>
    </row>
    <row r="999" ht="15.6" spans="1:2">
      <c r="A999" s="531" t="s">
        <v>936</v>
      </c>
      <c r="B999" s="530"/>
    </row>
    <row r="1000" ht="15.6" spans="1:2">
      <c r="A1000" s="531" t="s">
        <v>937</v>
      </c>
      <c r="B1000" s="530"/>
    </row>
    <row r="1001" ht="15.6" spans="1:2">
      <c r="A1001" s="531" t="s">
        <v>938</v>
      </c>
      <c r="B1001" s="530"/>
    </row>
    <row r="1002" ht="15.6" spans="1:2">
      <c r="A1002" s="531" t="s">
        <v>939</v>
      </c>
      <c r="B1002" s="530"/>
    </row>
    <row r="1003" ht="15.6" spans="1:2">
      <c r="A1003" s="531" t="s">
        <v>209</v>
      </c>
      <c r="B1003" s="530"/>
    </row>
    <row r="1004" ht="15.6" spans="1:2">
      <c r="A1004" s="531" t="s">
        <v>940</v>
      </c>
      <c r="B1004" s="530"/>
    </row>
    <row r="1005" ht="15.6" spans="1:2">
      <c r="A1005" s="532" t="s">
        <v>941</v>
      </c>
      <c r="B1005" s="530"/>
    </row>
    <row r="1006" ht="15.6" spans="1:2">
      <c r="A1006" s="531" t="s">
        <v>200</v>
      </c>
      <c r="B1006" s="530"/>
    </row>
    <row r="1007" ht="15.6" spans="1:2">
      <c r="A1007" s="531" t="s">
        <v>201</v>
      </c>
      <c r="B1007" s="530"/>
    </row>
    <row r="1008" ht="15.6" spans="1:2">
      <c r="A1008" s="531" t="s">
        <v>202</v>
      </c>
      <c r="B1008" s="530"/>
    </row>
    <row r="1009" ht="15.6" spans="1:2">
      <c r="A1009" s="531" t="s">
        <v>942</v>
      </c>
      <c r="B1009" s="530"/>
    </row>
    <row r="1010" ht="15.6" spans="1:2">
      <c r="A1010" s="531" t="s">
        <v>943</v>
      </c>
      <c r="B1010" s="530"/>
    </row>
    <row r="1011" ht="15.6" spans="1:2">
      <c r="A1011" s="531" t="s">
        <v>944</v>
      </c>
      <c r="B1011" s="530"/>
    </row>
    <row r="1012" ht="15.6" spans="1:2">
      <c r="A1012" s="532" t="s">
        <v>945</v>
      </c>
      <c r="B1012" s="530">
        <v>0</v>
      </c>
    </row>
    <row r="1013" ht="15.6" spans="1:2">
      <c r="A1013" s="531" t="s">
        <v>200</v>
      </c>
      <c r="B1013" s="530"/>
    </row>
    <row r="1014" ht="15.6" spans="1:2">
      <c r="A1014" s="531" t="s">
        <v>201</v>
      </c>
      <c r="B1014" s="530"/>
    </row>
    <row r="1015" ht="15.6" spans="1:2">
      <c r="A1015" s="531" t="s">
        <v>202</v>
      </c>
      <c r="B1015" s="530"/>
    </row>
    <row r="1016" ht="15.6" spans="1:2">
      <c r="A1016" s="531" t="s">
        <v>946</v>
      </c>
      <c r="B1016" s="530"/>
    </row>
    <row r="1017" ht="15.6" spans="1:2">
      <c r="A1017" s="531" t="s">
        <v>947</v>
      </c>
      <c r="B1017" s="530"/>
    </row>
    <row r="1018" ht="15.6" spans="1:2">
      <c r="A1018" s="531" t="s">
        <v>948</v>
      </c>
      <c r="B1018" s="530"/>
    </row>
    <row r="1019" ht="15.6" spans="1:2">
      <c r="A1019" s="531" t="s">
        <v>949</v>
      </c>
      <c r="B1019" s="530"/>
    </row>
    <row r="1020" ht="15.6" spans="1:2">
      <c r="A1020" s="532" t="s">
        <v>950</v>
      </c>
      <c r="B1020" s="530">
        <v>0</v>
      </c>
    </row>
    <row r="1021" ht="15.6" spans="1:2">
      <c r="A1021" s="531" t="s">
        <v>951</v>
      </c>
      <c r="B1021" s="530"/>
    </row>
    <row r="1022" ht="15.6" spans="1:2">
      <c r="A1022" s="531" t="s">
        <v>952</v>
      </c>
      <c r="B1022" s="530"/>
    </row>
    <row r="1023" ht="15.6" spans="1:2">
      <c r="A1023" s="531" t="s">
        <v>953</v>
      </c>
      <c r="B1023" s="530"/>
    </row>
    <row r="1024" ht="15.6" spans="1:2">
      <c r="A1024" s="531" t="s">
        <v>954</v>
      </c>
      <c r="B1024" s="530"/>
    </row>
    <row r="1025" ht="15.6" spans="1:2">
      <c r="A1025" s="531" t="s">
        <v>955</v>
      </c>
      <c r="B1025" s="530"/>
    </row>
    <row r="1026" ht="15.6" spans="1:2">
      <c r="A1026" s="535" t="s">
        <v>134</v>
      </c>
      <c r="B1026" s="526">
        <f>B1027+B1037+B1043</f>
        <v>154.86</v>
      </c>
    </row>
    <row r="1027" ht="15.6" spans="1:2">
      <c r="A1027" s="532" t="s">
        <v>956</v>
      </c>
      <c r="B1027" s="526">
        <f>SUM(B1028:B1036)</f>
        <v>154.86</v>
      </c>
    </row>
    <row r="1028" ht="15.6" spans="1:2">
      <c r="A1028" s="531" t="s">
        <v>200</v>
      </c>
      <c r="B1028" s="530">
        <v>151.26</v>
      </c>
    </row>
    <row r="1029" ht="15.6" spans="1:2">
      <c r="A1029" s="531" t="s">
        <v>201</v>
      </c>
      <c r="B1029" s="530">
        <v>3.6</v>
      </c>
    </row>
    <row r="1030" ht="15.6" spans="1:2">
      <c r="A1030" s="531" t="s">
        <v>202</v>
      </c>
      <c r="B1030" s="530"/>
    </row>
    <row r="1031" ht="15.6" spans="1:2">
      <c r="A1031" s="531" t="s">
        <v>957</v>
      </c>
      <c r="B1031" s="530"/>
    </row>
    <row r="1032" ht="15.6" spans="1:2">
      <c r="A1032" s="531" t="s">
        <v>958</v>
      </c>
      <c r="B1032" s="530"/>
    </row>
    <row r="1033" ht="15.6" spans="1:2">
      <c r="A1033" s="531" t="s">
        <v>959</v>
      </c>
      <c r="B1033" s="530"/>
    </row>
    <row r="1034" ht="15.6" spans="1:2">
      <c r="A1034" s="531" t="s">
        <v>960</v>
      </c>
      <c r="B1034" s="530"/>
    </row>
    <row r="1035" ht="15.6" spans="1:2">
      <c r="A1035" s="531" t="s">
        <v>209</v>
      </c>
      <c r="B1035" s="530"/>
    </row>
    <row r="1036" ht="15.6" spans="1:2">
      <c r="A1036" s="531" t="s">
        <v>961</v>
      </c>
      <c r="B1036" s="530"/>
    </row>
    <row r="1037" ht="15.6" spans="1:2">
      <c r="A1037" s="532" t="s">
        <v>962</v>
      </c>
      <c r="B1037" s="530">
        <v>0</v>
      </c>
    </row>
    <row r="1038" ht="15.6" spans="1:2">
      <c r="A1038" s="531" t="s">
        <v>200</v>
      </c>
      <c r="B1038" s="530"/>
    </row>
    <row r="1039" ht="15.6" spans="1:2">
      <c r="A1039" s="531" t="s">
        <v>201</v>
      </c>
      <c r="B1039" s="530"/>
    </row>
    <row r="1040" ht="15.6" spans="1:2">
      <c r="A1040" s="531" t="s">
        <v>202</v>
      </c>
      <c r="B1040" s="530"/>
    </row>
    <row r="1041" ht="15.6" spans="1:2">
      <c r="A1041" s="531" t="s">
        <v>963</v>
      </c>
      <c r="B1041" s="530"/>
    </row>
    <row r="1042" ht="15.6" spans="1:2">
      <c r="A1042" s="531" t="s">
        <v>964</v>
      </c>
      <c r="B1042" s="530"/>
    </row>
    <row r="1043" ht="15.6" spans="1:2">
      <c r="A1043" s="532" t="s">
        <v>965</v>
      </c>
      <c r="B1043" s="530">
        <v>0</v>
      </c>
    </row>
    <row r="1044" ht="15.6" spans="1:2">
      <c r="A1044" s="531" t="s">
        <v>966</v>
      </c>
      <c r="B1044" s="530"/>
    </row>
    <row r="1045" ht="15.6" spans="1:2">
      <c r="A1045" s="531" t="s">
        <v>967</v>
      </c>
      <c r="B1045" s="530"/>
    </row>
    <row r="1046" ht="15.6" spans="1:2">
      <c r="A1046" s="535" t="s">
        <v>135</v>
      </c>
      <c r="B1046" s="526">
        <v>0</v>
      </c>
    </row>
    <row r="1047" ht="15.6" spans="1:2">
      <c r="A1047" s="532" t="s">
        <v>968</v>
      </c>
      <c r="B1047" s="526">
        <v>0</v>
      </c>
    </row>
    <row r="1048" ht="15.6" spans="1:2">
      <c r="A1048" s="531" t="s">
        <v>200</v>
      </c>
      <c r="B1048" s="530"/>
    </row>
    <row r="1049" ht="15.6" spans="1:2">
      <c r="A1049" s="531" t="s">
        <v>201</v>
      </c>
      <c r="B1049" s="530"/>
    </row>
    <row r="1050" ht="15.6" spans="1:2">
      <c r="A1050" s="531" t="s">
        <v>202</v>
      </c>
      <c r="B1050" s="530"/>
    </row>
    <row r="1051" ht="15.6" spans="1:2">
      <c r="A1051" s="531" t="s">
        <v>969</v>
      </c>
      <c r="B1051" s="530"/>
    </row>
    <row r="1052" ht="15.6" spans="1:2">
      <c r="A1052" s="531" t="s">
        <v>209</v>
      </c>
      <c r="B1052" s="530"/>
    </row>
    <row r="1053" ht="15.6" spans="1:2">
      <c r="A1053" s="531" t="s">
        <v>970</v>
      </c>
      <c r="B1053" s="530"/>
    </row>
    <row r="1054" ht="15.6" spans="1:2">
      <c r="A1054" s="532" t="s">
        <v>971</v>
      </c>
      <c r="B1054" s="530">
        <v>0</v>
      </c>
    </row>
    <row r="1055" ht="15.6" spans="1:2">
      <c r="A1055" s="531" t="s">
        <v>972</v>
      </c>
      <c r="B1055" s="530"/>
    </row>
    <row r="1056" ht="15.6" spans="1:2">
      <c r="A1056" s="531" t="s">
        <v>973</v>
      </c>
      <c r="B1056" s="530"/>
    </row>
    <row r="1057" ht="15.6" spans="1:2">
      <c r="A1057" s="531" t="s">
        <v>974</v>
      </c>
      <c r="B1057" s="530"/>
    </row>
    <row r="1058" ht="15.6" spans="1:2">
      <c r="A1058" s="531" t="s">
        <v>975</v>
      </c>
      <c r="B1058" s="530"/>
    </row>
    <row r="1059" ht="15.6" spans="1:2">
      <c r="A1059" s="531" t="s">
        <v>976</v>
      </c>
      <c r="B1059" s="530"/>
    </row>
    <row r="1060" ht="15.6" spans="1:2">
      <c r="A1060" s="531" t="s">
        <v>977</v>
      </c>
      <c r="B1060" s="530"/>
    </row>
    <row r="1061" ht="15.6" spans="1:2">
      <c r="A1061" s="531" t="s">
        <v>978</v>
      </c>
      <c r="B1061" s="530"/>
    </row>
    <row r="1062" ht="15.6" spans="1:2">
      <c r="A1062" s="531" t="s">
        <v>979</v>
      </c>
      <c r="B1062" s="530"/>
    </row>
    <row r="1063" ht="15.6" spans="1:2">
      <c r="A1063" s="531" t="s">
        <v>980</v>
      </c>
      <c r="B1063" s="530"/>
    </row>
    <row r="1064" ht="15.6" spans="1:2">
      <c r="A1064" s="532" t="s">
        <v>981</v>
      </c>
      <c r="B1064" s="530">
        <v>0</v>
      </c>
    </row>
    <row r="1065" ht="15.6" spans="1:2">
      <c r="A1065" s="531" t="s">
        <v>982</v>
      </c>
      <c r="B1065" s="530"/>
    </row>
    <row r="1066" ht="15.6" spans="1:2">
      <c r="A1066" s="531" t="s">
        <v>983</v>
      </c>
      <c r="B1066" s="530"/>
    </row>
    <row r="1067" ht="15.6" spans="1:2">
      <c r="A1067" s="531" t="s">
        <v>984</v>
      </c>
      <c r="B1067" s="530"/>
    </row>
    <row r="1068" ht="15.6" spans="1:2">
      <c r="A1068" s="531" t="s">
        <v>985</v>
      </c>
      <c r="B1068" s="530"/>
    </row>
    <row r="1069" ht="15.6" spans="1:2">
      <c r="A1069" s="531" t="s">
        <v>986</v>
      </c>
      <c r="B1069" s="530"/>
    </row>
    <row r="1070" ht="15.6" spans="1:2">
      <c r="A1070" s="532" t="s">
        <v>987</v>
      </c>
      <c r="B1070" s="530">
        <v>0</v>
      </c>
    </row>
    <row r="1071" ht="15.6" spans="1:2">
      <c r="A1071" s="531" t="s">
        <v>988</v>
      </c>
      <c r="B1071" s="530"/>
    </row>
    <row r="1072" ht="15.6" spans="1:2">
      <c r="A1072" s="531" t="s">
        <v>989</v>
      </c>
      <c r="B1072" s="530"/>
    </row>
    <row r="1073" ht="15.6" spans="1:2">
      <c r="A1073" s="532" t="s">
        <v>990</v>
      </c>
      <c r="B1073" s="530">
        <v>0</v>
      </c>
    </row>
    <row r="1074" ht="15.6" spans="1:2">
      <c r="A1074" s="531" t="s">
        <v>991</v>
      </c>
      <c r="B1074" s="530"/>
    </row>
    <row r="1075" ht="15.6" spans="1:2">
      <c r="A1075" s="531" t="s">
        <v>992</v>
      </c>
      <c r="B1075" s="530"/>
    </row>
    <row r="1076" ht="15.6" spans="1:2">
      <c r="A1076" s="535" t="s">
        <v>136</v>
      </c>
      <c r="B1076" s="530">
        <v>0</v>
      </c>
    </row>
    <row r="1077" ht="15.6" spans="1:2">
      <c r="A1077" s="531" t="s">
        <v>993</v>
      </c>
      <c r="B1077" s="530"/>
    </row>
    <row r="1078" ht="15.6" spans="1:2">
      <c r="A1078" s="531" t="s">
        <v>994</v>
      </c>
      <c r="B1078" s="530"/>
    </row>
    <row r="1079" ht="15.6" spans="1:2">
      <c r="A1079" s="531" t="s">
        <v>995</v>
      </c>
      <c r="B1079" s="530"/>
    </row>
    <row r="1080" ht="15.6" spans="1:2">
      <c r="A1080" s="531" t="s">
        <v>996</v>
      </c>
      <c r="B1080" s="530"/>
    </row>
    <row r="1081" ht="15.6" spans="1:2">
      <c r="A1081" s="531" t="s">
        <v>997</v>
      </c>
      <c r="B1081" s="530"/>
    </row>
    <row r="1082" ht="15.6" spans="1:2">
      <c r="A1082" s="531" t="s">
        <v>998</v>
      </c>
      <c r="B1082" s="530"/>
    </row>
    <row r="1083" ht="15.6" spans="1:2">
      <c r="A1083" s="531" t="s">
        <v>999</v>
      </c>
      <c r="B1083" s="530"/>
    </row>
    <row r="1084" ht="15.6" spans="1:2">
      <c r="A1084" s="531" t="s">
        <v>1000</v>
      </c>
      <c r="B1084" s="530"/>
    </row>
    <row r="1085" ht="15.6" spans="1:2">
      <c r="A1085" s="531" t="s">
        <v>1001</v>
      </c>
      <c r="B1085" s="530"/>
    </row>
    <row r="1086" ht="15.6" spans="1:2">
      <c r="A1086" s="535" t="s">
        <v>137</v>
      </c>
      <c r="B1086" s="526">
        <f>B1087+B1114+B1129</f>
        <v>563.45</v>
      </c>
    </row>
    <row r="1087" ht="15.6" spans="1:2">
      <c r="A1087" s="532" t="s">
        <v>1002</v>
      </c>
      <c r="B1087" s="526">
        <f>SUM(B1088:B1113)</f>
        <v>452.05</v>
      </c>
    </row>
    <row r="1088" ht="15.6" spans="1:2">
      <c r="A1088" s="531" t="s">
        <v>200</v>
      </c>
      <c r="B1088" s="530">
        <v>236.51</v>
      </c>
    </row>
    <row r="1089" ht="15.6" spans="1:2">
      <c r="A1089" s="531" t="s">
        <v>201</v>
      </c>
      <c r="B1089" s="530"/>
    </row>
    <row r="1090" ht="15.6" spans="1:2">
      <c r="A1090" s="531" t="s">
        <v>202</v>
      </c>
      <c r="B1090" s="530"/>
    </row>
    <row r="1091" ht="15.6" spans="1:2">
      <c r="A1091" s="531" t="s">
        <v>1003</v>
      </c>
      <c r="B1091" s="530"/>
    </row>
    <row r="1092" ht="15.6" spans="1:2">
      <c r="A1092" s="531" t="s">
        <v>1004</v>
      </c>
      <c r="B1092" s="530">
        <v>40</v>
      </c>
    </row>
    <row r="1093" ht="15.6" spans="1:2">
      <c r="A1093" s="531" t="s">
        <v>1005</v>
      </c>
      <c r="B1093" s="530"/>
    </row>
    <row r="1094" ht="15.6" spans="1:2">
      <c r="A1094" s="531" t="s">
        <v>1006</v>
      </c>
      <c r="B1094" s="530"/>
    </row>
    <row r="1095" ht="15.6" spans="1:2">
      <c r="A1095" s="531" t="s">
        <v>1007</v>
      </c>
      <c r="B1095" s="530"/>
    </row>
    <row r="1096" ht="15.6" spans="1:2">
      <c r="A1096" s="531" t="s">
        <v>1008</v>
      </c>
      <c r="B1096" s="530"/>
    </row>
    <row r="1097" ht="15.6" spans="1:2">
      <c r="A1097" s="531" t="s">
        <v>1009</v>
      </c>
      <c r="B1097" s="530"/>
    </row>
    <row r="1098" ht="15.6" spans="1:2">
      <c r="A1098" s="531" t="s">
        <v>1010</v>
      </c>
      <c r="B1098" s="530"/>
    </row>
    <row r="1099" ht="15.6" spans="1:2">
      <c r="A1099" s="531" t="s">
        <v>1011</v>
      </c>
      <c r="B1099" s="530"/>
    </row>
    <row r="1100" ht="15.6" spans="1:2">
      <c r="A1100" s="531" t="s">
        <v>1012</v>
      </c>
      <c r="B1100" s="530"/>
    </row>
    <row r="1101" ht="15.6" spans="1:2">
      <c r="A1101" s="531" t="s">
        <v>1013</v>
      </c>
      <c r="B1101" s="530"/>
    </row>
    <row r="1102" ht="15.6" spans="1:2">
      <c r="A1102" s="531" t="s">
        <v>1014</v>
      </c>
      <c r="B1102" s="530"/>
    </row>
    <row r="1103" ht="15.6" spans="1:2">
      <c r="A1103" s="531" t="s">
        <v>1015</v>
      </c>
      <c r="B1103" s="530"/>
    </row>
    <row r="1104" ht="15.6" spans="1:2">
      <c r="A1104" s="531" t="s">
        <v>1016</v>
      </c>
      <c r="B1104" s="530"/>
    </row>
    <row r="1105" ht="15.6" spans="1:2">
      <c r="A1105" s="531" t="s">
        <v>1017</v>
      </c>
      <c r="B1105" s="530"/>
    </row>
    <row r="1106" ht="15.6" spans="1:2">
      <c r="A1106" s="531" t="s">
        <v>1018</v>
      </c>
      <c r="B1106" s="530"/>
    </row>
    <row r="1107" ht="15.6" spans="1:2">
      <c r="A1107" s="531" t="s">
        <v>1019</v>
      </c>
      <c r="B1107" s="530"/>
    </row>
    <row r="1108" ht="15.6" spans="1:2">
      <c r="A1108" s="531" t="s">
        <v>1020</v>
      </c>
      <c r="B1108" s="530"/>
    </row>
    <row r="1109" ht="15.6" spans="1:2">
      <c r="A1109" s="531" t="s">
        <v>1021</v>
      </c>
      <c r="B1109" s="530"/>
    </row>
    <row r="1110" ht="15.6" spans="1:2">
      <c r="A1110" s="531" t="s">
        <v>1022</v>
      </c>
      <c r="B1110" s="530"/>
    </row>
    <row r="1111" ht="15.6" spans="1:2">
      <c r="A1111" s="531" t="s">
        <v>1023</v>
      </c>
      <c r="B1111" s="530"/>
    </row>
    <row r="1112" ht="15.6" spans="1:2">
      <c r="A1112" s="531" t="s">
        <v>209</v>
      </c>
      <c r="B1112" s="530">
        <v>175.54</v>
      </c>
    </row>
    <row r="1113" ht="15.6" spans="1:2">
      <c r="A1113" s="531" t="s">
        <v>1024</v>
      </c>
      <c r="B1113" s="530"/>
    </row>
    <row r="1114" ht="15.6" spans="1:2">
      <c r="A1114" s="532" t="s">
        <v>1025</v>
      </c>
      <c r="B1114" s="526">
        <f>SUM(B1115:B1128)</f>
        <v>111.4</v>
      </c>
    </row>
    <row r="1115" ht="15.6" spans="1:2">
      <c r="A1115" s="531" t="s">
        <v>200</v>
      </c>
      <c r="B1115" s="530"/>
    </row>
    <row r="1116" ht="15.6" spans="1:2">
      <c r="A1116" s="531" t="s">
        <v>201</v>
      </c>
      <c r="B1116" s="530"/>
    </row>
    <row r="1117" ht="15.6" spans="1:2">
      <c r="A1117" s="531" t="s">
        <v>202</v>
      </c>
      <c r="B1117" s="530"/>
    </row>
    <row r="1118" ht="15.6" spans="1:2">
      <c r="A1118" s="531" t="s">
        <v>1026</v>
      </c>
      <c r="B1118" s="530"/>
    </row>
    <row r="1119" ht="15.6" spans="1:2">
      <c r="A1119" s="531" t="s">
        <v>1027</v>
      </c>
      <c r="B1119" s="530"/>
    </row>
    <row r="1120" ht="15.6" spans="1:2">
      <c r="A1120" s="531" t="s">
        <v>1028</v>
      </c>
      <c r="B1120" s="530"/>
    </row>
    <row r="1121" ht="15.6" spans="1:2">
      <c r="A1121" s="531" t="s">
        <v>1029</v>
      </c>
      <c r="B1121" s="530">
        <v>11</v>
      </c>
    </row>
    <row r="1122" ht="15.6" spans="1:2">
      <c r="A1122" s="531" t="s">
        <v>1030</v>
      </c>
      <c r="B1122" s="530">
        <v>100.4</v>
      </c>
    </row>
    <row r="1123" ht="15.6" spans="1:2">
      <c r="A1123" s="531" t="s">
        <v>1031</v>
      </c>
      <c r="B1123" s="530"/>
    </row>
    <row r="1124" ht="15.6" spans="1:2">
      <c r="A1124" s="531" t="s">
        <v>1032</v>
      </c>
      <c r="B1124" s="530"/>
    </row>
    <row r="1125" ht="15.6" spans="1:2">
      <c r="A1125" s="531" t="s">
        <v>1033</v>
      </c>
      <c r="B1125" s="530"/>
    </row>
    <row r="1126" ht="15.6" spans="1:2">
      <c r="A1126" s="531" t="s">
        <v>1034</v>
      </c>
      <c r="B1126" s="530"/>
    </row>
    <row r="1127" ht="15.6" spans="1:2">
      <c r="A1127" s="531" t="s">
        <v>1035</v>
      </c>
      <c r="B1127" s="530"/>
    </row>
    <row r="1128" ht="15.6" spans="1:2">
      <c r="A1128" s="531" t="s">
        <v>1036</v>
      </c>
      <c r="B1128" s="530"/>
    </row>
    <row r="1129" ht="15.6" spans="1:2">
      <c r="A1129" s="532" t="s">
        <v>1037</v>
      </c>
      <c r="B1129" s="530">
        <v>0</v>
      </c>
    </row>
    <row r="1130" ht="15.6" spans="1:2">
      <c r="A1130" s="535" t="s">
        <v>138</v>
      </c>
      <c r="B1130" s="526">
        <f>B1131+B1142+B1146</f>
        <v>5494</v>
      </c>
    </row>
    <row r="1131" ht="15.6" spans="1:2">
      <c r="A1131" s="532" t="s">
        <v>1038</v>
      </c>
      <c r="B1131" s="526">
        <f>SUM(B1132:B1141)</f>
        <v>0</v>
      </c>
    </row>
    <row r="1132" ht="15.6" spans="1:2">
      <c r="A1132" s="531" t="s">
        <v>1039</v>
      </c>
      <c r="B1132" s="530"/>
    </row>
    <row r="1133" ht="15.6" spans="1:2">
      <c r="A1133" s="531" t="s">
        <v>1040</v>
      </c>
      <c r="B1133" s="530"/>
    </row>
    <row r="1134" ht="15.6" spans="1:2">
      <c r="A1134" s="531" t="s">
        <v>1041</v>
      </c>
      <c r="B1134" s="530"/>
    </row>
    <row r="1135" ht="15.6" spans="1:2">
      <c r="A1135" s="531" t="s">
        <v>1042</v>
      </c>
      <c r="B1135" s="530"/>
    </row>
    <row r="1136" ht="15.6" spans="1:2">
      <c r="A1136" s="531" t="s">
        <v>1043</v>
      </c>
      <c r="B1136" s="530"/>
    </row>
    <row r="1137" ht="15.6" spans="1:2">
      <c r="A1137" s="531" t="s">
        <v>1044</v>
      </c>
      <c r="B1137" s="530"/>
    </row>
    <row r="1138" ht="15.6" spans="1:2">
      <c r="A1138" s="531" t="s">
        <v>1045</v>
      </c>
      <c r="B1138" s="530"/>
    </row>
    <row r="1139" ht="15.6" spans="1:2">
      <c r="A1139" s="531" t="s">
        <v>1046</v>
      </c>
      <c r="B1139" s="530"/>
    </row>
    <row r="1140" ht="15.6" spans="1:2">
      <c r="A1140" s="531" t="s">
        <v>1047</v>
      </c>
      <c r="B1140" s="530"/>
    </row>
    <row r="1141" ht="15.6" spans="1:2">
      <c r="A1141" s="531" t="s">
        <v>1048</v>
      </c>
      <c r="B1141" s="530"/>
    </row>
    <row r="1142" ht="15.6" spans="1:2">
      <c r="A1142" s="532" t="s">
        <v>1049</v>
      </c>
      <c r="B1142" s="526">
        <f>SUM(B1143:B1145)</f>
        <v>5494</v>
      </c>
    </row>
    <row r="1143" ht="15.6" spans="1:2">
      <c r="A1143" s="531" t="s">
        <v>1050</v>
      </c>
      <c r="B1143" s="530">
        <v>5494</v>
      </c>
    </row>
    <row r="1144" ht="15.6" spans="1:2">
      <c r="A1144" s="531" t="s">
        <v>1051</v>
      </c>
      <c r="B1144" s="530"/>
    </row>
    <row r="1145" ht="15.6" spans="1:2">
      <c r="A1145" s="531" t="s">
        <v>1052</v>
      </c>
      <c r="B1145" s="530"/>
    </row>
    <row r="1146" ht="15.6" spans="1:2">
      <c r="A1146" s="532" t="s">
        <v>1053</v>
      </c>
      <c r="B1146" s="530">
        <v>0</v>
      </c>
    </row>
    <row r="1147" ht="15.6" spans="1:2">
      <c r="A1147" s="531" t="s">
        <v>1054</v>
      </c>
      <c r="B1147" s="530"/>
    </row>
    <row r="1148" ht="15.6" spans="1:2">
      <c r="A1148" s="531" t="s">
        <v>1055</v>
      </c>
      <c r="B1148" s="530"/>
    </row>
    <row r="1149" ht="15.6" spans="1:2">
      <c r="A1149" s="531" t="s">
        <v>1056</v>
      </c>
      <c r="B1149" s="530"/>
    </row>
    <row r="1150" ht="15.6" spans="1:2">
      <c r="A1150" s="535" t="s">
        <v>139</v>
      </c>
      <c r="B1150" s="526">
        <f>B1151+B1169+B1175+B1181</f>
        <v>240.91</v>
      </c>
    </row>
    <row r="1151" ht="15.6" spans="1:2">
      <c r="A1151" s="532" t="s">
        <v>1057</v>
      </c>
      <c r="B1151" s="526">
        <f>SUM(B1152:B1168)</f>
        <v>240.91</v>
      </c>
    </row>
    <row r="1152" ht="15.6" spans="1:2">
      <c r="A1152" s="531" t="s">
        <v>200</v>
      </c>
      <c r="B1152" s="530">
        <v>179.91</v>
      </c>
    </row>
    <row r="1153" ht="15.6" spans="1:2">
      <c r="A1153" s="531" t="s">
        <v>201</v>
      </c>
      <c r="B1153" s="530">
        <v>10</v>
      </c>
    </row>
    <row r="1154" ht="15.6" spans="1:2">
      <c r="A1154" s="531" t="s">
        <v>202</v>
      </c>
      <c r="B1154" s="530"/>
    </row>
    <row r="1155" ht="15.6" spans="1:2">
      <c r="A1155" s="531" t="s">
        <v>1058</v>
      </c>
      <c r="B1155" s="530"/>
    </row>
    <row r="1156" ht="15.6" spans="1:2">
      <c r="A1156" s="531" t="s">
        <v>1059</v>
      </c>
      <c r="B1156" s="530"/>
    </row>
    <row r="1157" ht="15.6" spans="1:2">
      <c r="A1157" s="531" t="s">
        <v>1060</v>
      </c>
      <c r="B1157" s="530"/>
    </row>
    <row r="1158" ht="15.6" spans="1:2">
      <c r="A1158" s="531" t="s">
        <v>1061</v>
      </c>
      <c r="B1158" s="530"/>
    </row>
    <row r="1159" ht="15.6" spans="1:2">
      <c r="A1159" s="531" t="s">
        <v>1062</v>
      </c>
      <c r="B1159" s="530"/>
    </row>
    <row r="1160" ht="15.6" spans="1:2">
      <c r="A1160" s="531" t="s">
        <v>1063</v>
      </c>
      <c r="B1160" s="530"/>
    </row>
    <row r="1161" ht="15.6" spans="1:2">
      <c r="A1161" s="531" t="s">
        <v>1064</v>
      </c>
      <c r="B1161" s="530"/>
    </row>
    <row r="1162" ht="15.6" spans="1:2">
      <c r="A1162" s="531" t="s">
        <v>1065</v>
      </c>
      <c r="B1162" s="530"/>
    </row>
    <row r="1163" ht="15.6" spans="1:2">
      <c r="A1163" s="531" t="s">
        <v>1066</v>
      </c>
      <c r="B1163" s="530"/>
    </row>
    <row r="1164" ht="15.6" spans="1:2">
      <c r="A1164" s="531" t="s">
        <v>1067</v>
      </c>
      <c r="B1164" s="530"/>
    </row>
    <row r="1165" ht="15.6" spans="1:2">
      <c r="A1165" s="531" t="s">
        <v>1068</v>
      </c>
      <c r="B1165" s="530"/>
    </row>
    <row r="1166" ht="15.6" spans="1:2">
      <c r="A1166" s="531" t="s">
        <v>1069</v>
      </c>
      <c r="B1166" s="530"/>
    </row>
    <row r="1167" ht="15.6" spans="1:2">
      <c r="A1167" s="531" t="s">
        <v>209</v>
      </c>
      <c r="B1167" s="530"/>
    </row>
    <row r="1168" ht="15.6" spans="1:2">
      <c r="A1168" s="531" t="s">
        <v>1070</v>
      </c>
      <c r="B1168" s="530">
        <v>51</v>
      </c>
    </row>
    <row r="1169" ht="15.6" spans="1:2">
      <c r="A1169" s="532" t="s">
        <v>1071</v>
      </c>
      <c r="B1169" s="530">
        <v>0</v>
      </c>
    </row>
    <row r="1170" ht="15.6" spans="1:2">
      <c r="A1170" s="531" t="s">
        <v>1072</v>
      </c>
      <c r="B1170" s="530"/>
    </row>
    <row r="1171" ht="15.6" spans="1:2">
      <c r="A1171" s="531" t="s">
        <v>1073</v>
      </c>
      <c r="B1171" s="530"/>
    </row>
    <row r="1172" ht="15.6" spans="1:2">
      <c r="A1172" s="531" t="s">
        <v>1074</v>
      </c>
      <c r="B1172" s="530"/>
    </row>
    <row r="1173" ht="15.6" spans="1:2">
      <c r="A1173" s="531" t="s">
        <v>1075</v>
      </c>
      <c r="B1173" s="530"/>
    </row>
    <row r="1174" ht="15.6" spans="1:2">
      <c r="A1174" s="531" t="s">
        <v>1076</v>
      </c>
      <c r="B1174" s="530"/>
    </row>
    <row r="1175" ht="15.6" spans="1:2">
      <c r="A1175" s="532" t="s">
        <v>1077</v>
      </c>
      <c r="B1175" s="530">
        <f>SUM(B1176:B1180)</f>
        <v>0</v>
      </c>
    </row>
    <row r="1176" ht="15.6" spans="1:2">
      <c r="A1176" s="531" t="s">
        <v>1078</v>
      </c>
      <c r="B1176" s="530"/>
    </row>
    <row r="1177" ht="15.6" spans="1:2">
      <c r="A1177" s="531" t="s">
        <v>1079</v>
      </c>
      <c r="B1177" s="530"/>
    </row>
    <row r="1178" ht="15.6" spans="1:2">
      <c r="A1178" s="531" t="s">
        <v>1080</v>
      </c>
      <c r="B1178" s="530"/>
    </row>
    <row r="1179" ht="15.6" spans="1:2">
      <c r="A1179" s="531" t="s">
        <v>1081</v>
      </c>
      <c r="B1179" s="530"/>
    </row>
    <row r="1180" ht="15.6" spans="1:2">
      <c r="A1180" s="531" t="s">
        <v>1082</v>
      </c>
      <c r="B1180" s="530"/>
    </row>
    <row r="1181" ht="15.6" spans="1:2">
      <c r="A1181" s="532" t="s">
        <v>1083</v>
      </c>
      <c r="B1181" s="530">
        <f>SUM(B1182:B1193)</f>
        <v>0</v>
      </c>
    </row>
    <row r="1182" ht="15.6" spans="1:2">
      <c r="A1182" s="531" t="s">
        <v>1084</v>
      </c>
      <c r="B1182" s="530"/>
    </row>
    <row r="1183" ht="15.6" spans="1:2">
      <c r="A1183" s="531" t="s">
        <v>1085</v>
      </c>
      <c r="B1183" s="530"/>
    </row>
    <row r="1184" ht="15.6" spans="1:2">
      <c r="A1184" s="531" t="s">
        <v>1086</v>
      </c>
      <c r="B1184" s="530"/>
    </row>
    <row r="1185" ht="15.6" spans="1:2">
      <c r="A1185" s="531" t="s">
        <v>1087</v>
      </c>
      <c r="B1185" s="530"/>
    </row>
    <row r="1186" ht="15.6" spans="1:2">
      <c r="A1186" s="531" t="s">
        <v>1088</v>
      </c>
      <c r="B1186" s="530"/>
    </row>
    <row r="1187" ht="15.6" spans="1:2">
      <c r="A1187" s="531" t="s">
        <v>1089</v>
      </c>
      <c r="B1187" s="530"/>
    </row>
    <row r="1188" ht="15.6" spans="1:2">
      <c r="A1188" s="531" t="s">
        <v>1090</v>
      </c>
      <c r="B1188" s="530"/>
    </row>
    <row r="1189" ht="15.6" spans="1:2">
      <c r="A1189" s="531" t="s">
        <v>1091</v>
      </c>
      <c r="B1189" s="530"/>
    </row>
    <row r="1190" ht="15.6" spans="1:2">
      <c r="A1190" s="531" t="s">
        <v>1092</v>
      </c>
      <c r="B1190" s="530"/>
    </row>
    <row r="1191" ht="15.6" spans="1:2">
      <c r="A1191" s="531" t="s">
        <v>1093</v>
      </c>
      <c r="B1191" s="530"/>
    </row>
    <row r="1192" ht="15.6" spans="1:2">
      <c r="A1192" s="531" t="s">
        <v>1094</v>
      </c>
      <c r="B1192" s="530"/>
    </row>
    <row r="1193" ht="15.6" spans="1:2">
      <c r="A1193" s="531" t="s">
        <v>1095</v>
      </c>
      <c r="B1193" s="530"/>
    </row>
    <row r="1194" ht="15.6" spans="1:2">
      <c r="A1194" s="535" t="s">
        <v>140</v>
      </c>
      <c r="B1194" s="526">
        <f>B1195+B1206+B1212+B1225+B1229+B1233</f>
        <v>1374.46</v>
      </c>
    </row>
    <row r="1195" ht="15.6" spans="1:2">
      <c r="A1195" s="532" t="s">
        <v>1096</v>
      </c>
      <c r="B1195" s="526">
        <f>SUM(B1196:B1205)</f>
        <v>648.63</v>
      </c>
    </row>
    <row r="1196" ht="15.6" spans="1:2">
      <c r="A1196" s="531" t="s">
        <v>200</v>
      </c>
      <c r="B1196" s="530">
        <v>309.79</v>
      </c>
    </row>
    <row r="1197" ht="15.6" spans="1:2">
      <c r="A1197" s="531" t="s">
        <v>201</v>
      </c>
      <c r="B1197" s="530">
        <v>20</v>
      </c>
    </row>
    <row r="1198" ht="15.6" spans="1:2">
      <c r="A1198" s="531" t="s">
        <v>202</v>
      </c>
      <c r="B1198" s="530"/>
    </row>
    <row r="1199" ht="15.6" spans="1:2">
      <c r="A1199" s="531" t="s">
        <v>1097</v>
      </c>
      <c r="B1199" s="530"/>
    </row>
    <row r="1200" ht="15.6" spans="1:2">
      <c r="A1200" s="531" t="s">
        <v>1098</v>
      </c>
      <c r="B1200" s="530"/>
    </row>
    <row r="1201" ht="15.6" spans="1:2">
      <c r="A1201" s="531" t="s">
        <v>1099</v>
      </c>
      <c r="B1201" s="530"/>
    </row>
    <row r="1202" ht="15.6" spans="1:2">
      <c r="A1202" s="531" t="s">
        <v>1100</v>
      </c>
      <c r="B1202" s="530"/>
    </row>
    <row r="1203" ht="15.6" spans="1:2">
      <c r="A1203" s="531" t="s">
        <v>1101</v>
      </c>
      <c r="B1203" s="530"/>
    </row>
    <row r="1204" ht="15.6" spans="1:2">
      <c r="A1204" s="531" t="s">
        <v>209</v>
      </c>
      <c r="B1204" s="530">
        <v>318.84</v>
      </c>
    </row>
    <row r="1205" ht="15.6" spans="1:2">
      <c r="A1205" s="531" t="s">
        <v>1102</v>
      </c>
      <c r="B1205" s="530"/>
    </row>
    <row r="1206" ht="15.6" spans="1:2">
      <c r="A1206" s="532" t="s">
        <v>1103</v>
      </c>
      <c r="B1206" s="526">
        <f>SUM(B1207:B1211)</f>
        <v>725.83</v>
      </c>
    </row>
    <row r="1207" ht="15.6" spans="1:2">
      <c r="A1207" s="531" t="s">
        <v>200</v>
      </c>
      <c r="B1207" s="530"/>
    </row>
    <row r="1208" ht="15.6" spans="1:2">
      <c r="A1208" s="531" t="s">
        <v>511</v>
      </c>
      <c r="B1208" s="530"/>
    </row>
    <row r="1209" ht="15.6" spans="1:2">
      <c r="A1209" s="531" t="s">
        <v>202</v>
      </c>
      <c r="B1209" s="530"/>
    </row>
    <row r="1210" ht="15.6" spans="1:2">
      <c r="A1210" s="531" t="s">
        <v>1104</v>
      </c>
      <c r="B1210" s="530">
        <v>725.83</v>
      </c>
    </row>
    <row r="1211" ht="15.6" spans="1:2">
      <c r="A1211" s="531" t="s">
        <v>1105</v>
      </c>
      <c r="B1211" s="530"/>
    </row>
    <row r="1212" ht="15.6" spans="1:2">
      <c r="A1212" s="532" t="s">
        <v>1106</v>
      </c>
      <c r="B1212" s="530">
        <v>0</v>
      </c>
    </row>
    <row r="1213" ht="15.6" spans="1:2">
      <c r="A1213" s="531" t="s">
        <v>200</v>
      </c>
      <c r="B1213" s="530"/>
    </row>
    <row r="1214" ht="15.6" spans="1:2">
      <c r="A1214" s="531" t="s">
        <v>201</v>
      </c>
      <c r="B1214" s="530"/>
    </row>
    <row r="1215" ht="15.6" spans="1:2">
      <c r="A1215" s="531" t="s">
        <v>202</v>
      </c>
      <c r="B1215" s="530"/>
    </row>
    <row r="1216" ht="15.6" spans="1:2">
      <c r="A1216" s="531" t="s">
        <v>1107</v>
      </c>
      <c r="B1216" s="530"/>
    </row>
    <row r="1217" ht="15.6" spans="1:2">
      <c r="A1217" s="531" t="s">
        <v>1108</v>
      </c>
      <c r="B1217" s="530"/>
    </row>
    <row r="1218" ht="15.6" spans="1:2">
      <c r="A1218" s="531" t="s">
        <v>1109</v>
      </c>
      <c r="B1218" s="530"/>
    </row>
    <row r="1219" ht="15.6" spans="1:2">
      <c r="A1219" s="531" t="s">
        <v>1110</v>
      </c>
      <c r="B1219" s="530"/>
    </row>
    <row r="1220" ht="15.6" spans="1:2">
      <c r="A1220" s="531" t="s">
        <v>1111</v>
      </c>
      <c r="B1220" s="530"/>
    </row>
    <row r="1221" ht="15.6" spans="1:2">
      <c r="A1221" s="531" t="s">
        <v>1112</v>
      </c>
      <c r="B1221" s="530"/>
    </row>
    <row r="1222" ht="15.6" spans="1:2">
      <c r="A1222" s="531" t="s">
        <v>1113</v>
      </c>
      <c r="B1222" s="530"/>
    </row>
    <row r="1223" ht="15.6" spans="1:2">
      <c r="A1223" s="531" t="s">
        <v>1114</v>
      </c>
      <c r="B1223" s="530"/>
    </row>
    <row r="1224" ht="15.6" spans="1:2">
      <c r="A1224" s="531" t="s">
        <v>1115</v>
      </c>
      <c r="B1224" s="530"/>
    </row>
    <row r="1225" ht="15.6" spans="1:2">
      <c r="A1225" s="532" t="s">
        <v>1116</v>
      </c>
      <c r="B1225" s="530">
        <v>0</v>
      </c>
    </row>
    <row r="1226" ht="15.6" spans="1:2">
      <c r="A1226" s="531" t="s">
        <v>1117</v>
      </c>
      <c r="B1226" s="530"/>
    </row>
    <row r="1227" ht="15.6" spans="1:2">
      <c r="A1227" s="531" t="s">
        <v>1118</v>
      </c>
      <c r="B1227" s="530"/>
    </row>
    <row r="1228" ht="15.6" spans="1:2">
      <c r="A1228" s="531" t="s">
        <v>1119</v>
      </c>
      <c r="B1228" s="530"/>
    </row>
    <row r="1229" ht="15.6" spans="1:2">
      <c r="A1229" s="532" t="s">
        <v>1120</v>
      </c>
      <c r="B1229" s="530">
        <v>0</v>
      </c>
    </row>
    <row r="1230" ht="15.6" spans="1:2">
      <c r="A1230" s="531" t="s">
        <v>1121</v>
      </c>
      <c r="B1230" s="530"/>
    </row>
    <row r="1231" ht="15.6" spans="1:2">
      <c r="A1231" s="531" t="s">
        <v>1122</v>
      </c>
      <c r="B1231" s="530"/>
    </row>
    <row r="1232" ht="15.6" spans="1:2">
      <c r="A1232" s="531" t="s">
        <v>1123</v>
      </c>
      <c r="B1232" s="530"/>
    </row>
    <row r="1233" ht="15.6" spans="1:2">
      <c r="A1233" s="532" t="s">
        <v>1124</v>
      </c>
      <c r="B1233" s="530">
        <v>0</v>
      </c>
    </row>
    <row r="1234" ht="15.6" spans="1:2">
      <c r="A1234" s="535" t="s">
        <v>141</v>
      </c>
      <c r="B1234" s="530">
        <v>1128</v>
      </c>
    </row>
    <row r="1235" ht="15.6" spans="1:2">
      <c r="A1235" s="535" t="s">
        <v>1125</v>
      </c>
      <c r="B1235" s="530">
        <v>567.38</v>
      </c>
    </row>
    <row r="1236" ht="15.6" spans="1:2">
      <c r="A1236" s="532" t="s">
        <v>1126</v>
      </c>
      <c r="B1236" s="530">
        <v>567.38</v>
      </c>
    </row>
    <row r="1237" ht="15.6" spans="1:2">
      <c r="A1237" s="531" t="s">
        <v>1127</v>
      </c>
      <c r="B1237" s="530">
        <v>567.38</v>
      </c>
    </row>
    <row r="1238" ht="15.6" spans="1:2">
      <c r="A1238" s="531" t="s">
        <v>1128</v>
      </c>
      <c r="B1238" s="530"/>
    </row>
    <row r="1239" ht="15.6" spans="1:2">
      <c r="A1239" s="531" t="s">
        <v>1129</v>
      </c>
      <c r="B1239" s="530"/>
    </row>
    <row r="1240" ht="15.6" spans="1:2">
      <c r="A1240" s="531" t="s">
        <v>1130</v>
      </c>
      <c r="B1240" s="530"/>
    </row>
    <row r="1241" ht="15.6" spans="1:2">
      <c r="A1241" s="535" t="s">
        <v>1131</v>
      </c>
      <c r="B1241" s="530">
        <v>0</v>
      </c>
    </row>
    <row r="1242" ht="15.6" spans="1:2">
      <c r="A1242" s="532" t="s">
        <v>1132</v>
      </c>
      <c r="B1242" s="530">
        <v>0</v>
      </c>
    </row>
    <row r="1243" ht="15.6" spans="1:2">
      <c r="A1243" s="535" t="s">
        <v>1133</v>
      </c>
      <c r="B1243" s="530">
        <v>2371.49</v>
      </c>
    </row>
    <row r="1244" ht="15.6" spans="1:2">
      <c r="A1244" s="531" t="s">
        <v>1134</v>
      </c>
      <c r="B1244" s="530">
        <f>1884.93+505-18.44</f>
        <v>2371.49</v>
      </c>
    </row>
    <row r="1245" ht="15.6" spans="1:2">
      <c r="A1245" s="531" t="s">
        <v>1001</v>
      </c>
      <c r="B1245" s="530">
        <v>0</v>
      </c>
    </row>
    <row r="1246" ht="15.6" spans="1:2">
      <c r="A1246" s="537" t="s">
        <v>1135</v>
      </c>
      <c r="B1246" s="530">
        <f>B6+B235+B239+B249+B339+B390+B446+B503+B629+B700+B772+B791+B898+B962+B1026+B1046+B1076+B1086+B1130+B1150+B1194+B1234+B1235+B1241+B1243</f>
        <v>96927.96</v>
      </c>
    </row>
    <row r="1247" ht="15.6" spans="1:1">
      <c r="A1247" s="538"/>
    </row>
    <row r="1248" ht="15.6" spans="1:1">
      <c r="A1248" s="538"/>
    </row>
    <row r="1249" ht="15.6" spans="1:1">
      <c r="A1249" s="538"/>
    </row>
    <row r="1250" ht="15.6" spans="1:1">
      <c r="A1250" s="538"/>
    </row>
    <row r="1251" ht="15.6" spans="1:1">
      <c r="A1251" s="538"/>
    </row>
    <row r="1252" ht="15.6" spans="1:1">
      <c r="A1252" s="538"/>
    </row>
    <row r="1253" ht="15.6" spans="1:1">
      <c r="A1253" s="538"/>
    </row>
    <row r="1254" ht="15.6" spans="1:1">
      <c r="A1254" s="538"/>
    </row>
    <row r="1255" ht="15.6" spans="1:1">
      <c r="A1255" s="538"/>
    </row>
    <row r="1256" ht="15.6" spans="1:1">
      <c r="A1256" s="538"/>
    </row>
    <row r="1257" ht="15.6" spans="1:1">
      <c r="A1257" s="538"/>
    </row>
    <row r="1258" ht="15.6" spans="1:1">
      <c r="A1258" s="538"/>
    </row>
    <row r="1259" ht="15.6" spans="1:1">
      <c r="A1259" s="538"/>
    </row>
    <row r="1260" ht="15.6" spans="1:1">
      <c r="A1260" s="538"/>
    </row>
    <row r="1261" ht="15.6" spans="1:1">
      <c r="A1261" s="538"/>
    </row>
    <row r="1262" ht="15.6" spans="1:1">
      <c r="A1262" s="538"/>
    </row>
    <row r="1263" ht="15.6" spans="1:1">
      <c r="A1263" s="538"/>
    </row>
    <row r="1264" ht="15.6" spans="1:1">
      <c r="A1264" s="538"/>
    </row>
    <row r="1265" ht="15.6" spans="1:1">
      <c r="A1265" s="538"/>
    </row>
    <row r="1266" ht="15.6" spans="1:1">
      <c r="A1266" s="538"/>
    </row>
    <row r="1267" ht="15.6" spans="1:1">
      <c r="A1267" s="538"/>
    </row>
    <row r="1268" ht="15.6" spans="1:1">
      <c r="A1268" s="538"/>
    </row>
  </sheetData>
  <autoFilter ref="A1:B1246">
    <extLst/>
  </autoFilter>
  <mergeCells count="1">
    <mergeCell ref="A2:B2"/>
  </mergeCells>
  <printOptions horizontalCentered="1"/>
  <pageMargins left="0.590277777777778" right="0.590277777777778" top="0.786805555555556" bottom="0.786805555555556" header="0.5" footer="0.5"/>
  <pageSetup paperSize="9" scale="92" fitToHeight="0" orientation="portrait" horizontalDpi="600"/>
  <headerFooter/>
  <colBreaks count="1" manualBreakCount="1">
    <brk id="2" max="65574"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H91"/>
  <sheetViews>
    <sheetView showZeros="0" view="pageBreakPreview" zoomScale="70" zoomScaleNormal="100" zoomScaleSheetLayoutView="70" workbookViewId="0">
      <selection activeCell="B13" sqref="B13"/>
    </sheetView>
  </sheetViews>
  <sheetFormatPr defaultColWidth="9" defaultRowHeight="15.6"/>
  <cols>
    <col min="1" max="1" width="40.35" style="493" customWidth="1"/>
    <col min="2" max="2" width="15.625" style="493" customWidth="1"/>
    <col min="3" max="3" width="40.35" style="493" customWidth="1"/>
    <col min="4" max="4" width="15.625" style="493" customWidth="1"/>
    <col min="5" max="16384" width="9" style="493"/>
  </cols>
  <sheetData>
    <row r="1" s="487" customFormat="1" ht="24" customHeight="1" spans="1:242">
      <c r="A1" s="494" t="s">
        <v>13</v>
      </c>
      <c r="B1" s="495"/>
      <c r="C1" s="495"/>
      <c r="D1" s="495"/>
      <c r="E1" s="495"/>
      <c r="F1" s="495"/>
      <c r="G1" s="495"/>
      <c r="H1" s="495"/>
      <c r="I1" s="495"/>
      <c r="J1" s="495"/>
      <c r="K1" s="495"/>
      <c r="L1" s="495"/>
      <c r="M1" s="495"/>
      <c r="N1" s="495"/>
      <c r="O1" s="495"/>
      <c r="P1" s="495"/>
      <c r="Q1" s="495"/>
      <c r="R1" s="495"/>
      <c r="S1" s="495"/>
      <c r="T1" s="495"/>
      <c r="U1" s="495"/>
      <c r="V1" s="495"/>
      <c r="W1" s="495"/>
      <c r="X1" s="495"/>
      <c r="Y1" s="495"/>
      <c r="Z1" s="495"/>
      <c r="AA1" s="495"/>
      <c r="AB1" s="495"/>
      <c r="AC1" s="495"/>
      <c r="AD1" s="495"/>
      <c r="AE1" s="495"/>
      <c r="AF1" s="495"/>
      <c r="AG1" s="495"/>
      <c r="AH1" s="495"/>
      <c r="AI1" s="495"/>
      <c r="AJ1" s="495"/>
      <c r="AK1" s="495"/>
      <c r="AL1" s="495"/>
      <c r="AM1" s="495"/>
      <c r="AN1" s="495"/>
      <c r="AO1" s="495"/>
      <c r="AP1" s="495"/>
      <c r="AQ1" s="495"/>
      <c r="AR1" s="495"/>
      <c r="AS1" s="495"/>
      <c r="AT1" s="495"/>
      <c r="AU1" s="495"/>
      <c r="AV1" s="495"/>
      <c r="AW1" s="495"/>
      <c r="AX1" s="495"/>
      <c r="AY1" s="495"/>
      <c r="AZ1" s="495"/>
      <c r="BA1" s="495"/>
      <c r="BB1" s="495"/>
      <c r="BC1" s="495"/>
      <c r="BD1" s="495"/>
      <c r="BE1" s="495"/>
      <c r="BF1" s="495"/>
      <c r="BG1" s="495"/>
      <c r="BH1" s="495"/>
      <c r="BI1" s="495"/>
      <c r="BJ1" s="495"/>
      <c r="BK1" s="495"/>
      <c r="BL1" s="495"/>
      <c r="BM1" s="495"/>
      <c r="BN1" s="495"/>
      <c r="BO1" s="495"/>
      <c r="BP1" s="495"/>
      <c r="BQ1" s="495"/>
      <c r="BR1" s="495"/>
      <c r="BS1" s="495"/>
      <c r="BT1" s="495"/>
      <c r="BU1" s="495"/>
      <c r="BV1" s="495"/>
      <c r="BW1" s="495"/>
      <c r="BX1" s="495"/>
      <c r="BY1" s="495"/>
      <c r="BZ1" s="495"/>
      <c r="CA1" s="495"/>
      <c r="CB1" s="495"/>
      <c r="CC1" s="495"/>
      <c r="CD1" s="495"/>
      <c r="CE1" s="495"/>
      <c r="CF1" s="495"/>
      <c r="CG1" s="495"/>
      <c r="CH1" s="495"/>
      <c r="CI1" s="495"/>
      <c r="CJ1" s="495"/>
      <c r="CK1" s="495"/>
      <c r="CL1" s="495"/>
      <c r="CM1" s="495"/>
      <c r="CN1" s="495"/>
      <c r="CO1" s="495"/>
      <c r="CP1" s="495"/>
      <c r="CQ1" s="495"/>
      <c r="CR1" s="495"/>
      <c r="CS1" s="495"/>
      <c r="CT1" s="495"/>
      <c r="CU1" s="495"/>
      <c r="CV1" s="495"/>
      <c r="CW1" s="495"/>
      <c r="CX1" s="495"/>
      <c r="CY1" s="495"/>
      <c r="CZ1" s="495"/>
      <c r="DA1" s="495"/>
      <c r="DB1" s="495"/>
      <c r="DC1" s="495"/>
      <c r="DD1" s="495"/>
      <c r="DE1" s="495"/>
      <c r="DF1" s="495"/>
      <c r="DG1" s="495"/>
      <c r="DH1" s="495"/>
      <c r="DI1" s="495"/>
      <c r="DJ1" s="495"/>
      <c r="DK1" s="495"/>
      <c r="DL1" s="495"/>
      <c r="DM1" s="495"/>
      <c r="DN1" s="495"/>
      <c r="DO1" s="495"/>
      <c r="DP1" s="495"/>
      <c r="DQ1" s="495"/>
      <c r="DR1" s="495"/>
      <c r="DS1" s="495"/>
      <c r="DT1" s="495"/>
      <c r="DU1" s="495"/>
      <c r="DV1" s="495"/>
      <c r="DW1" s="495"/>
      <c r="DX1" s="495"/>
      <c r="DY1" s="495"/>
      <c r="DZ1" s="495"/>
      <c r="EA1" s="495"/>
      <c r="EB1" s="495"/>
      <c r="EC1" s="495"/>
      <c r="ED1" s="495"/>
      <c r="EE1" s="495"/>
      <c r="EF1" s="495"/>
      <c r="EG1" s="495"/>
      <c r="EH1" s="495"/>
      <c r="EI1" s="495"/>
      <c r="EJ1" s="495"/>
      <c r="EK1" s="495"/>
      <c r="EL1" s="495"/>
      <c r="EM1" s="495"/>
      <c r="EN1" s="495"/>
      <c r="EO1" s="495"/>
      <c r="EP1" s="495"/>
      <c r="EQ1" s="495"/>
      <c r="ER1" s="495"/>
      <c r="ES1" s="495"/>
      <c r="ET1" s="495"/>
      <c r="EU1" s="495"/>
      <c r="EV1" s="495"/>
      <c r="EW1" s="495"/>
      <c r="EX1" s="495"/>
      <c r="EY1" s="495"/>
      <c r="EZ1" s="495"/>
      <c r="FA1" s="495"/>
      <c r="FB1" s="495"/>
      <c r="FC1" s="495"/>
      <c r="FD1" s="495"/>
      <c r="FE1" s="495"/>
      <c r="FF1" s="495"/>
      <c r="FG1" s="495"/>
      <c r="FH1" s="495"/>
      <c r="FI1" s="495"/>
      <c r="FJ1" s="495"/>
      <c r="FK1" s="495"/>
      <c r="FL1" s="495"/>
      <c r="FM1" s="495"/>
      <c r="FN1" s="495"/>
      <c r="FO1" s="495"/>
      <c r="FP1" s="495"/>
      <c r="FQ1" s="495"/>
      <c r="FR1" s="495"/>
      <c r="FS1" s="495"/>
      <c r="FT1" s="495"/>
      <c r="FU1" s="495"/>
      <c r="FV1" s="495"/>
      <c r="FW1" s="495"/>
      <c r="FX1" s="495"/>
      <c r="FY1" s="495"/>
      <c r="FZ1" s="495"/>
      <c r="GA1" s="495"/>
      <c r="GB1" s="495"/>
      <c r="GC1" s="495"/>
      <c r="GD1" s="495"/>
      <c r="GE1" s="495"/>
      <c r="GF1" s="495"/>
      <c r="GG1" s="495"/>
      <c r="GH1" s="495"/>
      <c r="GI1" s="495"/>
      <c r="GJ1" s="495"/>
      <c r="GK1" s="495"/>
      <c r="GL1" s="495"/>
      <c r="GM1" s="495"/>
      <c r="GN1" s="495"/>
      <c r="GO1" s="495"/>
      <c r="GP1" s="495"/>
      <c r="GQ1" s="495"/>
      <c r="GR1" s="495"/>
      <c r="GS1" s="495"/>
      <c r="GT1" s="495"/>
      <c r="GU1" s="495"/>
      <c r="GV1" s="495"/>
      <c r="GW1" s="495"/>
      <c r="GX1" s="495"/>
      <c r="GY1" s="495"/>
      <c r="GZ1" s="495"/>
      <c r="HA1" s="495"/>
      <c r="HB1" s="495"/>
      <c r="HC1" s="495"/>
      <c r="HD1" s="495"/>
      <c r="HE1" s="495"/>
      <c r="HF1" s="495"/>
      <c r="HG1" s="495"/>
      <c r="HH1" s="495"/>
      <c r="HI1" s="495"/>
      <c r="HJ1" s="495"/>
      <c r="HK1" s="495"/>
      <c r="HL1" s="495"/>
      <c r="HM1" s="495"/>
      <c r="HN1" s="495"/>
      <c r="HO1" s="495"/>
      <c r="HP1" s="495"/>
      <c r="HQ1" s="495"/>
      <c r="HR1" s="495"/>
      <c r="HS1" s="495"/>
      <c r="HT1" s="495"/>
      <c r="HU1" s="495"/>
      <c r="HV1" s="495"/>
      <c r="HW1" s="495"/>
      <c r="HX1" s="495"/>
      <c r="HY1" s="495"/>
      <c r="HZ1" s="495"/>
      <c r="IA1" s="495"/>
      <c r="IB1" s="495"/>
      <c r="IC1" s="495"/>
      <c r="ID1" s="495"/>
      <c r="IE1" s="495"/>
      <c r="IF1" s="495"/>
      <c r="IG1" s="495"/>
      <c r="IH1" s="495"/>
    </row>
    <row r="2" s="488" customFormat="1" ht="42" customHeight="1" spans="1:4">
      <c r="A2" s="496" t="s">
        <v>9</v>
      </c>
      <c r="B2" s="497"/>
      <c r="C2" s="497"/>
      <c r="D2" s="497"/>
    </row>
    <row r="3" s="489" customFormat="1" ht="27" customHeight="1" spans="2:4">
      <c r="B3" s="194"/>
      <c r="C3" s="194"/>
      <c r="D3" s="194" t="s">
        <v>84</v>
      </c>
    </row>
    <row r="4" s="490" customFormat="1" ht="26" customHeight="1" spans="1:242">
      <c r="A4" s="498" t="s">
        <v>1136</v>
      </c>
      <c r="B4" s="499" t="s">
        <v>86</v>
      </c>
      <c r="C4" s="195" t="s">
        <v>1137</v>
      </c>
      <c r="D4" s="500" t="s">
        <v>86</v>
      </c>
      <c r="E4" s="493"/>
      <c r="F4" s="493"/>
      <c r="G4" s="493"/>
      <c r="H4" s="493"/>
      <c r="I4" s="493"/>
      <c r="J4" s="493"/>
      <c r="K4" s="493"/>
      <c r="L4" s="493"/>
      <c r="M4" s="493"/>
      <c r="N4" s="493"/>
      <c r="O4" s="493"/>
      <c r="P4" s="493"/>
      <c r="Q4" s="493"/>
      <c r="R4" s="493"/>
      <c r="S4" s="493"/>
      <c r="T4" s="493"/>
      <c r="U4" s="493"/>
      <c r="V4" s="493"/>
      <c r="W4" s="493"/>
      <c r="X4" s="493"/>
      <c r="Y4" s="493"/>
      <c r="Z4" s="493"/>
      <c r="AA4" s="493"/>
      <c r="AB4" s="493"/>
      <c r="AC4" s="493"/>
      <c r="AD4" s="493"/>
      <c r="AE4" s="493"/>
      <c r="AF4" s="493"/>
      <c r="AG4" s="493"/>
      <c r="AH4" s="493"/>
      <c r="AI4" s="493"/>
      <c r="AJ4" s="493"/>
      <c r="AK4" s="493"/>
      <c r="AL4" s="493"/>
      <c r="AM4" s="493"/>
      <c r="AN4" s="493"/>
      <c r="AO4" s="493"/>
      <c r="AP4" s="493"/>
      <c r="AQ4" s="493"/>
      <c r="AR4" s="493"/>
      <c r="AS4" s="493"/>
      <c r="AT4" s="493"/>
      <c r="AU4" s="493"/>
      <c r="AV4" s="493"/>
      <c r="AW4" s="493"/>
      <c r="AX4" s="493"/>
      <c r="AY4" s="493"/>
      <c r="AZ4" s="493"/>
      <c r="BA4" s="493"/>
      <c r="BB4" s="493"/>
      <c r="BC4" s="493"/>
      <c r="BD4" s="493"/>
      <c r="BE4" s="493"/>
      <c r="BF4" s="493"/>
      <c r="BG4" s="493"/>
      <c r="BH4" s="493"/>
      <c r="BI4" s="493"/>
      <c r="BJ4" s="493"/>
      <c r="BK4" s="493"/>
      <c r="BL4" s="493"/>
      <c r="BM4" s="493"/>
      <c r="BN4" s="493"/>
      <c r="BO4" s="493"/>
      <c r="BP4" s="493"/>
      <c r="BQ4" s="493"/>
      <c r="BR4" s="493"/>
      <c r="BS4" s="493"/>
      <c r="BT4" s="493"/>
      <c r="BU4" s="493"/>
      <c r="BV4" s="493"/>
      <c r="BW4" s="493"/>
      <c r="BX4" s="493"/>
      <c r="BY4" s="493"/>
      <c r="BZ4" s="493"/>
      <c r="CA4" s="493"/>
      <c r="CB4" s="493"/>
      <c r="CC4" s="493"/>
      <c r="CD4" s="493"/>
      <c r="CE4" s="493"/>
      <c r="CF4" s="493"/>
      <c r="CG4" s="493"/>
      <c r="CH4" s="493"/>
      <c r="CI4" s="493"/>
      <c r="CJ4" s="493"/>
      <c r="CK4" s="493"/>
      <c r="CL4" s="493"/>
      <c r="CM4" s="493"/>
      <c r="CN4" s="493"/>
      <c r="CO4" s="493"/>
      <c r="CP4" s="493"/>
      <c r="CQ4" s="493"/>
      <c r="CR4" s="493"/>
      <c r="CS4" s="493"/>
      <c r="CT4" s="493"/>
      <c r="CU4" s="493"/>
      <c r="CV4" s="493"/>
      <c r="CW4" s="493"/>
      <c r="CX4" s="493"/>
      <c r="CY4" s="493"/>
      <c r="CZ4" s="493"/>
      <c r="DA4" s="493"/>
      <c r="DB4" s="493"/>
      <c r="DC4" s="493"/>
      <c r="DD4" s="493"/>
      <c r="DE4" s="493"/>
      <c r="DF4" s="493"/>
      <c r="DG4" s="493"/>
      <c r="DH4" s="493"/>
      <c r="DI4" s="493"/>
      <c r="DJ4" s="493"/>
      <c r="DK4" s="493"/>
      <c r="DL4" s="493"/>
      <c r="DM4" s="493"/>
      <c r="DN4" s="493"/>
      <c r="DO4" s="493"/>
      <c r="DP4" s="493"/>
      <c r="DQ4" s="493"/>
      <c r="DR4" s="493"/>
      <c r="DS4" s="493"/>
      <c r="DT4" s="493"/>
      <c r="DU4" s="493"/>
      <c r="DV4" s="493"/>
      <c r="DW4" s="493"/>
      <c r="DX4" s="493"/>
      <c r="DY4" s="493"/>
      <c r="DZ4" s="493"/>
      <c r="EA4" s="493"/>
      <c r="EB4" s="493"/>
      <c r="EC4" s="493"/>
      <c r="ED4" s="493"/>
      <c r="EE4" s="493"/>
      <c r="EF4" s="493"/>
      <c r="EG4" s="493"/>
      <c r="EH4" s="493"/>
      <c r="EI4" s="493"/>
      <c r="EJ4" s="493"/>
      <c r="EK4" s="493"/>
      <c r="EL4" s="493"/>
      <c r="EM4" s="493"/>
      <c r="EN4" s="493"/>
      <c r="EO4" s="493"/>
      <c r="EP4" s="493"/>
      <c r="EQ4" s="493"/>
      <c r="ER4" s="493"/>
      <c r="ES4" s="493"/>
      <c r="ET4" s="493"/>
      <c r="EU4" s="493"/>
      <c r="EV4" s="493"/>
      <c r="EW4" s="493"/>
      <c r="EX4" s="493"/>
      <c r="EY4" s="493"/>
      <c r="EZ4" s="493"/>
      <c r="FA4" s="493"/>
      <c r="FB4" s="493"/>
      <c r="FC4" s="493"/>
      <c r="FD4" s="493"/>
      <c r="FE4" s="493"/>
      <c r="FF4" s="493"/>
      <c r="FG4" s="493"/>
      <c r="FH4" s="493"/>
      <c r="FI4" s="493"/>
      <c r="FJ4" s="493"/>
      <c r="FK4" s="493"/>
      <c r="FL4" s="493"/>
      <c r="FM4" s="493"/>
      <c r="FN4" s="493"/>
      <c r="FO4" s="493"/>
      <c r="FP4" s="493"/>
      <c r="FQ4" s="493"/>
      <c r="FR4" s="493"/>
      <c r="FS4" s="493"/>
      <c r="FT4" s="493"/>
      <c r="FU4" s="493"/>
      <c r="FV4" s="493"/>
      <c r="FW4" s="493"/>
      <c r="FX4" s="493"/>
      <c r="FY4" s="493"/>
      <c r="FZ4" s="493"/>
      <c r="GA4" s="493"/>
      <c r="GB4" s="493"/>
      <c r="GC4" s="493"/>
      <c r="GD4" s="493"/>
      <c r="GE4" s="493"/>
      <c r="GF4" s="493"/>
      <c r="GG4" s="493"/>
      <c r="GH4" s="493"/>
      <c r="GI4" s="493"/>
      <c r="GJ4" s="493"/>
      <c r="GK4" s="493"/>
      <c r="GL4" s="493"/>
      <c r="GM4" s="493"/>
      <c r="GN4" s="493"/>
      <c r="GO4" s="493"/>
      <c r="GP4" s="493"/>
      <c r="GQ4" s="493"/>
      <c r="GR4" s="493"/>
      <c r="GS4" s="493"/>
      <c r="GT4" s="493"/>
      <c r="GU4" s="493"/>
      <c r="GV4" s="493"/>
      <c r="GW4" s="493"/>
      <c r="GX4" s="493"/>
      <c r="GY4" s="493"/>
      <c r="GZ4" s="493"/>
      <c r="HA4" s="493"/>
      <c r="HB4" s="493"/>
      <c r="HC4" s="493"/>
      <c r="HD4" s="493"/>
      <c r="HE4" s="493"/>
      <c r="HF4" s="493"/>
      <c r="HG4" s="493"/>
      <c r="HH4" s="493"/>
      <c r="HI4" s="493"/>
      <c r="HJ4" s="493"/>
      <c r="HK4" s="493"/>
      <c r="HL4" s="493"/>
      <c r="HM4" s="493"/>
      <c r="HN4" s="493"/>
      <c r="HO4" s="493"/>
      <c r="HP4" s="493"/>
      <c r="HQ4" s="493"/>
      <c r="HR4" s="493"/>
      <c r="HS4" s="493"/>
      <c r="HT4" s="493"/>
      <c r="HU4" s="493"/>
      <c r="HV4" s="493"/>
      <c r="HW4" s="493"/>
      <c r="HX4" s="493"/>
      <c r="HY4" s="493"/>
      <c r="HZ4" s="493"/>
      <c r="IA4" s="493"/>
      <c r="IB4" s="493"/>
      <c r="IC4" s="493"/>
      <c r="ID4" s="493"/>
      <c r="IE4" s="493"/>
      <c r="IF4" s="493"/>
      <c r="IG4" s="493"/>
      <c r="IH4" s="493"/>
    </row>
    <row r="5" s="491" customFormat="1" ht="24" customHeight="1" spans="1:4">
      <c r="A5" s="501" t="s">
        <v>148</v>
      </c>
      <c r="B5" s="317">
        <v>13532</v>
      </c>
      <c r="C5" s="501" t="s">
        <v>149</v>
      </c>
      <c r="D5" s="317">
        <v>96928</v>
      </c>
    </row>
    <row r="6" s="491" customFormat="1" ht="24" customHeight="1" spans="1:4">
      <c r="A6" s="501" t="s">
        <v>150</v>
      </c>
      <c r="B6" s="317">
        <f>B7+B10+B13+B14+B28</f>
        <v>86335</v>
      </c>
      <c r="C6" s="501" t="s">
        <v>151</v>
      </c>
      <c r="D6" s="317">
        <f>SUM(D7+D10+D13+D14)</f>
        <v>860</v>
      </c>
    </row>
    <row r="7" s="491" customFormat="1" ht="24" customHeight="1" spans="1:4">
      <c r="A7" s="502" t="s">
        <v>152</v>
      </c>
      <c r="B7" s="203">
        <v>68985</v>
      </c>
      <c r="C7" s="502" t="s">
        <v>1138</v>
      </c>
      <c r="D7" s="203"/>
    </row>
    <row r="8" s="491" customFormat="1" ht="24" customHeight="1" spans="1:4">
      <c r="A8" s="503" t="s">
        <v>154</v>
      </c>
      <c r="B8" s="203">
        <v>68985</v>
      </c>
      <c r="C8" s="503" t="s">
        <v>1139</v>
      </c>
      <c r="D8" s="203"/>
    </row>
    <row r="9" s="491" customFormat="1" ht="24" customHeight="1" spans="1:4">
      <c r="A9" s="503" t="s">
        <v>156</v>
      </c>
      <c r="B9" s="203"/>
      <c r="C9" s="503" t="s">
        <v>1140</v>
      </c>
      <c r="D9" s="203"/>
    </row>
    <row r="10" s="491" customFormat="1" ht="24" customHeight="1" spans="1:4">
      <c r="A10" s="502" t="s">
        <v>193</v>
      </c>
      <c r="B10" s="203">
        <f>SUM(B11:B12)</f>
        <v>-2310</v>
      </c>
      <c r="C10" s="502" t="s">
        <v>153</v>
      </c>
      <c r="D10" s="203">
        <v>860</v>
      </c>
    </row>
    <row r="11" s="491" customFormat="1" ht="24" customHeight="1" spans="1:4">
      <c r="A11" s="503" t="s">
        <v>194</v>
      </c>
      <c r="B11" s="203"/>
      <c r="C11" s="503" t="s">
        <v>155</v>
      </c>
      <c r="D11" s="203"/>
    </row>
    <row r="12" s="491" customFormat="1" ht="24" customHeight="1" spans="1:4">
      <c r="A12" s="503" t="s">
        <v>195</v>
      </c>
      <c r="B12" s="203">
        <v>-2310</v>
      </c>
      <c r="C12" s="503" t="s">
        <v>157</v>
      </c>
      <c r="D12" s="203">
        <v>860</v>
      </c>
    </row>
    <row r="13" s="491" customFormat="1" ht="24" customHeight="1" spans="1:4">
      <c r="A13" s="502" t="s">
        <v>158</v>
      </c>
      <c r="B13" s="203">
        <v>16053</v>
      </c>
      <c r="C13" s="504" t="s">
        <v>159</v>
      </c>
      <c r="D13" s="203"/>
    </row>
    <row r="14" s="491" customFormat="1" ht="24" customHeight="1" spans="1:4">
      <c r="A14" s="502" t="s">
        <v>160</v>
      </c>
      <c r="B14" s="203">
        <v>19</v>
      </c>
      <c r="C14" s="502" t="s">
        <v>1141</v>
      </c>
      <c r="D14" s="505"/>
    </row>
    <row r="15" s="491" customFormat="1" ht="24" customHeight="1" spans="1:4">
      <c r="A15" s="503" t="s">
        <v>162</v>
      </c>
      <c r="B15" s="506"/>
      <c r="C15" s="503" t="s">
        <v>1142</v>
      </c>
      <c r="D15" s="506"/>
    </row>
    <row r="16" s="491" customFormat="1" ht="24" customHeight="1" spans="1:4">
      <c r="A16" s="503" t="s">
        <v>164</v>
      </c>
      <c r="B16" s="506">
        <v>19</v>
      </c>
      <c r="C16" s="503" t="s">
        <v>1143</v>
      </c>
      <c r="D16" s="506"/>
    </row>
    <row r="17" s="491" customFormat="1" ht="24" customHeight="1" spans="1:4">
      <c r="A17" s="503" t="s">
        <v>166</v>
      </c>
      <c r="B17" s="506"/>
      <c r="C17" s="503" t="s">
        <v>1144</v>
      </c>
      <c r="D17" s="506"/>
    </row>
    <row r="18" s="491" customFormat="1" ht="24" customHeight="1" spans="1:4">
      <c r="A18" s="504" t="s">
        <v>168</v>
      </c>
      <c r="B18" s="506"/>
      <c r="C18" s="503" t="s">
        <v>1145</v>
      </c>
      <c r="D18" s="506"/>
    </row>
    <row r="19" s="491" customFormat="1" ht="24" customHeight="1" spans="1:8">
      <c r="A19" s="503" t="s">
        <v>170</v>
      </c>
      <c r="B19" s="506"/>
      <c r="C19" s="504" t="s">
        <v>161</v>
      </c>
      <c r="D19" s="506"/>
      <c r="G19" s="507"/>
      <c r="H19" s="508"/>
    </row>
    <row r="20" s="491" customFormat="1" ht="24" customHeight="1" spans="1:8">
      <c r="A20" s="503" t="s">
        <v>172</v>
      </c>
      <c r="B20" s="506"/>
      <c r="C20" s="509" t="s">
        <v>163</v>
      </c>
      <c r="D20" s="506"/>
      <c r="G20" s="510"/>
      <c r="H20" s="508"/>
    </row>
    <row r="21" s="491" customFormat="1" ht="24" customHeight="1" spans="1:8">
      <c r="A21" s="503" t="s">
        <v>174</v>
      </c>
      <c r="B21" s="506"/>
      <c r="C21" s="509" t="s">
        <v>165</v>
      </c>
      <c r="D21" s="506"/>
      <c r="G21" s="510"/>
      <c r="H21" s="508"/>
    </row>
    <row r="22" s="491" customFormat="1" ht="24" customHeight="1" spans="1:8">
      <c r="A22" s="503" t="s">
        <v>176</v>
      </c>
      <c r="B22" s="506"/>
      <c r="C22" s="509" t="s">
        <v>167</v>
      </c>
      <c r="D22" s="506"/>
      <c r="G22" s="510"/>
      <c r="H22" s="508"/>
    </row>
    <row r="23" s="491" customFormat="1" ht="24" customHeight="1" spans="1:8">
      <c r="A23" s="502" t="s">
        <v>178</v>
      </c>
      <c r="B23" s="506"/>
      <c r="C23" s="509" t="s">
        <v>169</v>
      </c>
      <c r="D23" s="506"/>
      <c r="G23" s="510"/>
      <c r="H23" s="508"/>
    </row>
    <row r="24" s="492" customFormat="1" ht="24" customHeight="1" spans="1:4">
      <c r="A24" s="509" t="s">
        <v>180</v>
      </c>
      <c r="B24" s="506"/>
      <c r="C24" s="504" t="s">
        <v>171</v>
      </c>
      <c r="D24" s="317"/>
    </row>
    <row r="25" s="491" customFormat="1" ht="24" customHeight="1" spans="1:4">
      <c r="A25" s="509" t="s">
        <v>182</v>
      </c>
      <c r="B25" s="511"/>
      <c r="C25" s="504" t="s">
        <v>173</v>
      </c>
      <c r="D25" s="203"/>
    </row>
    <row r="26" s="491" customFormat="1" ht="24" customHeight="1" spans="1:4">
      <c r="A26" s="509" t="s">
        <v>184</v>
      </c>
      <c r="B26" s="511"/>
      <c r="C26" s="504" t="s">
        <v>175</v>
      </c>
      <c r="D26" s="505"/>
    </row>
    <row r="27" s="491" customFormat="1" ht="24" customHeight="1" spans="1:4">
      <c r="A27" s="509" t="s">
        <v>186</v>
      </c>
      <c r="B27" s="511"/>
      <c r="C27" s="504" t="s">
        <v>177</v>
      </c>
      <c r="D27" s="506"/>
    </row>
    <row r="28" s="491" customFormat="1" ht="24" customHeight="1" spans="1:4">
      <c r="A28" s="502" t="s">
        <v>188</v>
      </c>
      <c r="B28" s="506">
        <v>3588</v>
      </c>
      <c r="C28" s="313" t="s">
        <v>179</v>
      </c>
      <c r="D28" s="512">
        <v>2079</v>
      </c>
    </row>
    <row r="29" ht="24" customHeight="1" spans="1:4">
      <c r="A29" s="502" t="s">
        <v>190</v>
      </c>
      <c r="B29" s="511"/>
      <c r="C29" s="504" t="s">
        <v>181</v>
      </c>
      <c r="D29" s="512">
        <v>2079</v>
      </c>
    </row>
    <row r="30" ht="24" customHeight="1" spans="1:4">
      <c r="A30" s="502" t="s">
        <v>191</v>
      </c>
      <c r="B30" s="317"/>
      <c r="C30" s="509" t="s">
        <v>183</v>
      </c>
      <c r="D30" s="512">
        <v>2079</v>
      </c>
    </row>
    <row r="31" ht="24" customHeight="1" spans="1:4">
      <c r="A31" s="504" t="s">
        <v>192</v>
      </c>
      <c r="B31" s="203"/>
      <c r="C31" s="509" t="s">
        <v>185</v>
      </c>
      <c r="D31" s="512"/>
    </row>
    <row r="32" ht="24" customHeight="1" spans="1:4">
      <c r="A32" s="513" t="s">
        <v>189</v>
      </c>
      <c r="B32" s="203"/>
      <c r="C32" s="509" t="s">
        <v>187</v>
      </c>
      <c r="D32" s="514"/>
    </row>
    <row r="33" ht="24" customHeight="1" spans="1:4">
      <c r="A33" s="513" t="s">
        <v>189</v>
      </c>
      <c r="B33" s="203"/>
      <c r="C33" s="513" t="s">
        <v>189</v>
      </c>
      <c r="D33" s="315"/>
    </row>
    <row r="34" ht="24" customHeight="1" spans="1:4">
      <c r="A34" s="513" t="s">
        <v>189</v>
      </c>
      <c r="B34" s="315"/>
      <c r="C34" s="513" t="s">
        <v>189</v>
      </c>
      <c r="D34" s="315"/>
    </row>
    <row r="35" ht="24" customHeight="1" spans="1:4">
      <c r="A35" s="515"/>
      <c r="B35" s="315"/>
      <c r="C35" s="513"/>
      <c r="D35" s="315"/>
    </row>
    <row r="36" ht="24" customHeight="1" spans="1:4">
      <c r="A36" s="205" t="s">
        <v>196</v>
      </c>
      <c r="B36" s="317">
        <f>B5+B6</f>
        <v>99867</v>
      </c>
      <c r="C36" s="205" t="s">
        <v>197</v>
      </c>
      <c r="D36" s="317">
        <f>D5+D6+D28</f>
        <v>99867</v>
      </c>
    </row>
    <row r="37" ht="24" customHeight="1" spans="2:2">
      <c r="B37" s="516"/>
    </row>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sheetData>
  <mergeCells count="1">
    <mergeCell ref="A2:D2"/>
  </mergeCells>
  <printOptions horizontalCentered="1"/>
  <pageMargins left="0.590277777777778" right="0.590277777777778" top="0.786805555555556" bottom="0.786805555555556" header="0.5" footer="0.5"/>
  <pageSetup paperSize="9" scale="70"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3"/>
  <sheetViews>
    <sheetView showGridLines="0" showZeros="0" view="pageBreakPreview" zoomScaleNormal="100" zoomScaleSheetLayoutView="100" workbookViewId="0">
      <selection activeCell="A40" sqref="A40"/>
    </sheetView>
  </sheetViews>
  <sheetFormatPr defaultColWidth="9" defaultRowHeight="20.4"/>
  <cols>
    <col min="1" max="1" width="49.375" style="470" customWidth="1"/>
    <col min="2" max="2" width="31.375" style="470" customWidth="1"/>
    <col min="3" max="3" width="6.75" style="469" customWidth="1"/>
    <col min="4" max="4" width="9.875" style="469" customWidth="1"/>
    <col min="5" max="6" width="9" style="469"/>
    <col min="7" max="7" width="16" style="469" customWidth="1"/>
    <col min="8" max="11" width="9" style="469"/>
    <col min="12" max="12" width="23.125" style="471" customWidth="1"/>
    <col min="13" max="14" width="19" style="471" customWidth="1"/>
    <col min="15" max="16" width="9" style="469"/>
    <col min="17" max="17" width="11.5" style="469"/>
    <col min="18" max="19" width="9" style="469"/>
    <col min="20" max="20" width="20.125" style="469" customWidth="1"/>
    <col min="21" max="16384" width="9" style="469"/>
  </cols>
  <sheetData>
    <row r="1" s="466" customFormat="1" ht="24" customHeight="1" spans="1:14">
      <c r="A1" s="466" t="s">
        <v>15</v>
      </c>
      <c r="L1" s="476"/>
      <c r="M1" s="476"/>
      <c r="N1" s="476"/>
    </row>
    <row r="2" s="467" customFormat="1" ht="60" customHeight="1" spans="1:14">
      <c r="A2" s="472" t="s">
        <v>1146</v>
      </c>
      <c r="B2" s="472"/>
      <c r="L2" s="477"/>
      <c r="M2" s="477"/>
      <c r="N2" s="477"/>
    </row>
    <row r="3" s="468" customFormat="1" ht="27" customHeight="1" spans="1:14">
      <c r="A3" s="473"/>
      <c r="B3" s="474" t="s">
        <v>84</v>
      </c>
      <c r="L3" s="478"/>
      <c r="M3" s="478"/>
      <c r="N3" s="478"/>
    </row>
    <row r="4" s="469" customFormat="1" ht="30" customHeight="1" spans="1:17">
      <c r="A4" s="289" t="s">
        <v>85</v>
      </c>
      <c r="B4" s="444" t="s">
        <v>86</v>
      </c>
      <c r="C4" s="475"/>
      <c r="D4" s="475"/>
      <c r="E4" s="475"/>
      <c r="F4" s="475"/>
      <c r="G4" s="475"/>
      <c r="H4" s="475"/>
      <c r="I4" s="475"/>
      <c r="J4" s="475"/>
      <c r="K4" s="475"/>
      <c r="L4" s="479"/>
      <c r="M4" s="479"/>
      <c r="N4" s="480"/>
      <c r="O4" s="481"/>
      <c r="P4" s="482"/>
      <c r="Q4" s="482"/>
    </row>
    <row r="5" s="469" customFormat="1" ht="24" customHeight="1" spans="1:17">
      <c r="A5" s="446" t="s">
        <v>1147</v>
      </c>
      <c r="B5" s="447">
        <f>B6+B11+B21+B25+B27+B30+B32+B38+B40+B42+B44</f>
        <v>96927.98</v>
      </c>
      <c r="C5" s="475"/>
      <c r="D5" s="475"/>
      <c r="E5" s="475"/>
      <c r="F5" s="475"/>
      <c r="G5" s="475"/>
      <c r="H5" s="475"/>
      <c r="I5" s="475"/>
      <c r="J5" s="475"/>
      <c r="K5" s="475"/>
      <c r="L5" s="479"/>
      <c r="M5" s="479"/>
      <c r="N5" s="479"/>
      <c r="O5" s="483"/>
      <c r="P5" s="483"/>
      <c r="Q5" s="486"/>
    </row>
    <row r="6" s="469" customFormat="1" ht="24" customHeight="1" spans="1:17">
      <c r="A6" s="448" t="s">
        <v>1148</v>
      </c>
      <c r="B6" s="449">
        <f>SUM(B7:B10)</f>
        <v>30443.45</v>
      </c>
      <c r="C6" s="475"/>
      <c r="D6" s="475"/>
      <c r="E6" s="475"/>
      <c r="F6" s="475"/>
      <c r="G6" s="475"/>
      <c r="H6" s="475"/>
      <c r="I6" s="475"/>
      <c r="J6" s="475"/>
      <c r="K6" s="475"/>
      <c r="L6" s="479"/>
      <c r="M6" s="479"/>
      <c r="N6" s="479"/>
      <c r="O6" s="483"/>
      <c r="P6" s="483"/>
      <c r="Q6" s="486"/>
    </row>
    <row r="7" s="469" customFormat="1" ht="24" customHeight="1" spans="1:17">
      <c r="A7" s="450" t="s">
        <v>1149</v>
      </c>
      <c r="B7" s="451">
        <v>21153.16</v>
      </c>
      <c r="C7" s="475"/>
      <c r="D7" s="475"/>
      <c r="E7" s="475"/>
      <c r="F7" s="475"/>
      <c r="G7" s="475"/>
      <c r="H7" s="475"/>
      <c r="I7" s="475"/>
      <c r="J7" s="475"/>
      <c r="K7" s="475"/>
      <c r="L7" s="479"/>
      <c r="M7" s="479"/>
      <c r="N7" s="484"/>
      <c r="O7" s="483"/>
      <c r="P7" s="483"/>
      <c r="Q7" s="486"/>
    </row>
    <row r="8" s="469" customFormat="1" ht="24" customHeight="1" spans="1:17">
      <c r="A8" s="452" t="s">
        <v>1150</v>
      </c>
      <c r="B8" s="451">
        <v>6191.56</v>
      </c>
      <c r="C8" s="475"/>
      <c r="D8" s="475"/>
      <c r="E8" s="475"/>
      <c r="F8" s="475"/>
      <c r="G8" s="475"/>
      <c r="H8" s="475"/>
      <c r="I8" s="475"/>
      <c r="J8" s="475"/>
      <c r="K8" s="475"/>
      <c r="L8" s="479"/>
      <c r="M8" s="479"/>
      <c r="N8" s="484"/>
      <c r="O8" s="483"/>
      <c r="P8" s="483"/>
      <c r="Q8" s="486"/>
    </row>
    <row r="9" s="469" customFormat="1" ht="24" customHeight="1" spans="1:17">
      <c r="A9" s="452" t="s">
        <v>1151</v>
      </c>
      <c r="B9" s="451">
        <v>2366.86</v>
      </c>
      <c r="C9" s="475"/>
      <c r="D9" s="475"/>
      <c r="E9" s="475"/>
      <c r="F9" s="475"/>
      <c r="G9" s="475"/>
      <c r="H9" s="475"/>
      <c r="I9" s="475"/>
      <c r="J9" s="475"/>
      <c r="K9" s="475"/>
      <c r="L9" s="479"/>
      <c r="M9" s="479"/>
      <c r="N9" s="484"/>
      <c r="O9" s="483"/>
      <c r="P9" s="483"/>
      <c r="Q9" s="486"/>
    </row>
    <row r="10" s="469" customFormat="1" ht="24" customHeight="1" spans="1:17">
      <c r="A10" s="452" t="s">
        <v>1152</v>
      </c>
      <c r="B10" s="451">
        <v>731.87</v>
      </c>
      <c r="C10" s="475"/>
      <c r="D10" s="475"/>
      <c r="E10" s="475"/>
      <c r="F10" s="475"/>
      <c r="G10" s="475"/>
      <c r="H10" s="475"/>
      <c r="I10" s="475"/>
      <c r="J10" s="475"/>
      <c r="K10" s="475"/>
      <c r="L10" s="479"/>
      <c r="M10" s="479"/>
      <c r="N10" s="485"/>
      <c r="O10" s="483"/>
      <c r="P10" s="483"/>
      <c r="Q10" s="486"/>
    </row>
    <row r="11" s="469" customFormat="1" ht="24" customHeight="1" spans="1:17">
      <c r="A11" s="448" t="s">
        <v>1153</v>
      </c>
      <c r="B11" s="453">
        <f>SUM(B12:B20)</f>
        <v>7612.5</v>
      </c>
      <c r="C11" s="475"/>
      <c r="D11" s="475"/>
      <c r="E11" s="475"/>
      <c r="F11" s="475"/>
      <c r="G11" s="475"/>
      <c r="H11" s="475"/>
      <c r="I11" s="475"/>
      <c r="J11" s="475"/>
      <c r="K11" s="475"/>
      <c r="L11" s="479"/>
      <c r="M11" s="479"/>
      <c r="N11" s="479"/>
      <c r="O11" s="483"/>
      <c r="P11" s="483"/>
      <c r="Q11" s="486"/>
    </row>
    <row r="12" s="469" customFormat="1" ht="24" customHeight="1" spans="1:17">
      <c r="A12" s="454" t="s">
        <v>1154</v>
      </c>
      <c r="B12" s="451">
        <v>3166.96</v>
      </c>
      <c r="C12" s="475"/>
      <c r="D12" s="475"/>
      <c r="E12" s="475"/>
      <c r="F12" s="475"/>
      <c r="G12" s="475"/>
      <c r="H12" s="475"/>
      <c r="I12" s="475"/>
      <c r="J12" s="475"/>
      <c r="K12" s="475"/>
      <c r="L12" s="479"/>
      <c r="M12" s="479"/>
      <c r="N12" s="479"/>
      <c r="O12" s="483"/>
      <c r="P12" s="483"/>
      <c r="Q12" s="486"/>
    </row>
    <row r="13" s="469" customFormat="1" ht="24" customHeight="1" spans="1:17">
      <c r="A13" s="452" t="s">
        <v>1155</v>
      </c>
      <c r="B13" s="451">
        <v>60.32</v>
      </c>
      <c r="C13" s="475"/>
      <c r="D13" s="475"/>
      <c r="E13" s="475"/>
      <c r="F13" s="475"/>
      <c r="G13" s="475"/>
      <c r="H13" s="475"/>
      <c r="I13" s="475"/>
      <c r="J13" s="475"/>
      <c r="K13" s="475"/>
      <c r="L13" s="479"/>
      <c r="M13" s="479"/>
      <c r="N13" s="479"/>
      <c r="O13" s="483"/>
      <c r="P13" s="483"/>
      <c r="Q13" s="486"/>
    </row>
    <row r="14" s="469" customFormat="1" ht="24" customHeight="1" spans="1:17">
      <c r="A14" s="452" t="s">
        <v>1156</v>
      </c>
      <c r="B14" s="451">
        <v>60.36</v>
      </c>
      <c r="C14" s="475"/>
      <c r="D14" s="475"/>
      <c r="E14" s="475"/>
      <c r="F14" s="475"/>
      <c r="G14" s="475"/>
      <c r="H14" s="475"/>
      <c r="I14" s="475"/>
      <c r="J14" s="475"/>
      <c r="K14" s="475"/>
      <c r="L14" s="479"/>
      <c r="M14" s="479"/>
      <c r="N14" s="479"/>
      <c r="O14" s="483"/>
      <c r="P14" s="483"/>
      <c r="Q14" s="486"/>
    </row>
    <row r="15" s="469" customFormat="1" ht="24" customHeight="1" spans="1:14">
      <c r="A15" s="452" t="s">
        <v>1157</v>
      </c>
      <c r="B15" s="451">
        <v>21</v>
      </c>
      <c r="C15" s="475"/>
      <c r="D15" s="475"/>
      <c r="L15" s="471"/>
      <c r="M15" s="471"/>
      <c r="N15" s="471"/>
    </row>
    <row r="16" s="469" customFormat="1" ht="24" customHeight="1" spans="1:14">
      <c r="A16" s="452" t="s">
        <v>1158</v>
      </c>
      <c r="B16" s="451">
        <v>3421.36</v>
      </c>
      <c r="C16" s="475"/>
      <c r="D16" s="475"/>
      <c r="L16" s="471"/>
      <c r="M16" s="471"/>
      <c r="N16" s="471"/>
    </row>
    <row r="17" s="469" customFormat="1" ht="24" customHeight="1" spans="1:14">
      <c r="A17" s="452" t="s">
        <v>1159</v>
      </c>
      <c r="B17" s="451">
        <v>40.89</v>
      </c>
      <c r="C17" s="475"/>
      <c r="D17" s="475"/>
      <c r="L17" s="471"/>
      <c r="M17" s="471"/>
      <c r="N17" s="471"/>
    </row>
    <row r="18" s="469" customFormat="1" ht="24" customHeight="1" spans="1:14">
      <c r="A18" s="452" t="s">
        <v>1160</v>
      </c>
      <c r="B18" s="451">
        <v>755.66</v>
      </c>
      <c r="C18" s="475"/>
      <c r="D18" s="475"/>
      <c r="L18" s="471"/>
      <c r="M18" s="471"/>
      <c r="N18" s="471"/>
    </row>
    <row r="19" s="469" customFormat="1" ht="24" customHeight="1" spans="1:14">
      <c r="A19" s="452" t="s">
        <v>1161</v>
      </c>
      <c r="B19" s="451">
        <v>75.95</v>
      </c>
      <c r="C19" s="475"/>
      <c r="D19" s="475"/>
      <c r="L19" s="471"/>
      <c r="M19" s="471"/>
      <c r="N19" s="471"/>
    </row>
    <row r="20" s="469" customFormat="1" ht="24" customHeight="1" spans="1:14">
      <c r="A20" s="452" t="s">
        <v>1162</v>
      </c>
      <c r="B20" s="451">
        <v>10</v>
      </c>
      <c r="C20" s="475"/>
      <c r="D20" s="475"/>
      <c r="L20" s="471"/>
      <c r="M20" s="471"/>
      <c r="N20" s="471"/>
    </row>
    <row r="21" ht="24" customHeight="1" spans="1:2">
      <c r="A21" s="448" t="s">
        <v>1163</v>
      </c>
      <c r="B21" s="453">
        <f>SUM(B22:B24)</f>
        <v>924.1</v>
      </c>
    </row>
    <row r="22" ht="24" customHeight="1" spans="1:2">
      <c r="A22" s="454" t="s">
        <v>1164</v>
      </c>
      <c r="B22" s="451">
        <v>16.1</v>
      </c>
    </row>
    <row r="23" ht="24" customHeight="1" spans="1:2">
      <c r="A23" s="452" t="s">
        <v>1165</v>
      </c>
      <c r="B23" s="451">
        <v>403</v>
      </c>
    </row>
    <row r="24" ht="24" customHeight="1" spans="1:2">
      <c r="A24" s="452" t="s">
        <v>1166</v>
      </c>
      <c r="B24" s="451">
        <v>505</v>
      </c>
    </row>
    <row r="25" ht="24" customHeight="1" spans="1:2">
      <c r="A25" s="448" t="s">
        <v>1167</v>
      </c>
      <c r="B25" s="453">
        <f>SUM(B26)</f>
        <v>5</v>
      </c>
    </row>
    <row r="26" ht="24" customHeight="1" spans="1:2">
      <c r="A26" s="452" t="s">
        <v>1168</v>
      </c>
      <c r="B26" s="451">
        <v>5</v>
      </c>
    </row>
    <row r="27" ht="24" customHeight="1" spans="1:2">
      <c r="A27" s="448" t="s">
        <v>1169</v>
      </c>
      <c r="B27" s="453">
        <f>SUM(B28:B29)</f>
        <v>41708.35</v>
      </c>
    </row>
    <row r="28" ht="24" customHeight="1" spans="1:2">
      <c r="A28" s="454" t="s">
        <v>1170</v>
      </c>
      <c r="B28" s="451">
        <v>38436.29</v>
      </c>
    </row>
    <row r="29" ht="24" customHeight="1" spans="1:2">
      <c r="A29" s="452" t="s">
        <v>1171</v>
      </c>
      <c r="B29" s="451">
        <v>3272.06</v>
      </c>
    </row>
    <row r="30" ht="24" customHeight="1" spans="1:2">
      <c r="A30" s="448" t="s">
        <v>1172</v>
      </c>
      <c r="B30" s="453">
        <v>498</v>
      </c>
    </row>
    <row r="31" ht="24" customHeight="1" spans="1:2">
      <c r="A31" s="452" t="s">
        <v>1173</v>
      </c>
      <c r="B31" s="451">
        <v>498</v>
      </c>
    </row>
    <row r="32" ht="24" customHeight="1" spans="1:2">
      <c r="A32" s="448" t="s">
        <v>1174</v>
      </c>
      <c r="B32" s="453">
        <f>SUM(B33:B37)</f>
        <v>8364.92</v>
      </c>
    </row>
    <row r="33" ht="24" customHeight="1" spans="1:2">
      <c r="A33" s="452" t="s">
        <v>1175</v>
      </c>
      <c r="B33" s="451">
        <v>5202.67</v>
      </c>
    </row>
    <row r="34" ht="24" customHeight="1" spans="1:2">
      <c r="A34" s="452" t="s">
        <v>1176</v>
      </c>
      <c r="B34" s="451">
        <v>2443.88</v>
      </c>
    </row>
    <row r="35" ht="24" customHeight="1" spans="1:2">
      <c r="A35" s="452" t="s">
        <v>1177</v>
      </c>
      <c r="B35" s="451">
        <v>33.6</v>
      </c>
    </row>
    <row r="36" ht="24" customHeight="1" spans="1:2">
      <c r="A36" s="452" t="s">
        <v>1178</v>
      </c>
      <c r="B36" s="451">
        <v>39.91</v>
      </c>
    </row>
    <row r="37" ht="24" customHeight="1" spans="1:2">
      <c r="A37" s="452" t="s">
        <v>1179</v>
      </c>
      <c r="B37" s="451">
        <v>644.86</v>
      </c>
    </row>
    <row r="38" ht="24" customHeight="1" spans="1:2">
      <c r="A38" s="448" t="s">
        <v>1180</v>
      </c>
      <c r="B38" s="453">
        <v>15</v>
      </c>
    </row>
    <row r="39" ht="24" customHeight="1" spans="1:2">
      <c r="A39" s="452" t="s">
        <v>1181</v>
      </c>
      <c r="B39" s="451">
        <v>15</v>
      </c>
    </row>
    <row r="40" ht="24" customHeight="1" spans="1:2">
      <c r="A40" s="448" t="s">
        <v>1182</v>
      </c>
      <c r="B40" s="453">
        <v>567.38</v>
      </c>
    </row>
    <row r="41" ht="24" customHeight="1" spans="1:2">
      <c r="A41" s="452" t="s">
        <v>1183</v>
      </c>
      <c r="B41" s="451">
        <v>567.38</v>
      </c>
    </row>
    <row r="42" ht="24" customHeight="1" spans="1:2">
      <c r="A42" s="448" t="s">
        <v>1184</v>
      </c>
      <c r="B42" s="453">
        <v>6433.83</v>
      </c>
    </row>
    <row r="43" ht="24" customHeight="1" spans="1:2">
      <c r="A43" s="452" t="s">
        <v>1185</v>
      </c>
      <c r="B43" s="451">
        <v>6433.83</v>
      </c>
    </row>
    <row r="44" ht="24" customHeight="1" spans="1:2">
      <c r="A44" s="448" t="s">
        <v>1186</v>
      </c>
      <c r="B44" s="453">
        <v>355.45</v>
      </c>
    </row>
    <row r="45" ht="24" customHeight="1" spans="1:2">
      <c r="A45" s="452" t="s">
        <v>1187</v>
      </c>
      <c r="B45" s="451">
        <v>355.45</v>
      </c>
    </row>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sheetData>
  <mergeCells count="1">
    <mergeCell ref="A2:B2"/>
  </mergeCells>
  <printOptions horizontalCentered="1"/>
  <pageMargins left="0.590277777777778" right="0.590277777777778" top="0.786805555555556" bottom="0.786805555555556" header="0.5" footer="0.5"/>
  <pageSetup paperSize="9" scale="56"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45</vt:i4>
      </vt:variant>
    </vt:vector>
  </HeadingPairs>
  <TitlesOfParts>
    <vt:vector size="45" baseType="lpstr">
      <vt:lpstr>封面</vt:lpstr>
      <vt:lpstr>目录</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 红原县2022年地方政府债务限额及余额预算情况表</vt:lpstr>
      <vt:lpstr>34.  红原县地方政府一般债务余额情况表</vt:lpstr>
      <vt:lpstr>35. 红原县地方政府专项债务余额情况表</vt:lpstr>
      <vt:lpstr>36.  红原县地方政府债券发行及还本付息情况表</vt:lpstr>
      <vt:lpstr>37.  红原县2022年本级地方政府专项债务表</vt:lpstr>
      <vt:lpstr>38.  红原县2022年本级新增政府债券项目实施</vt:lpstr>
      <vt:lpstr>39 . 红原县2022年地方政府债务限额提前下达情况表</vt:lpstr>
      <vt:lpstr>40.  红原县2022年年初新增地方政府债券资金安排表</vt:lpstr>
      <vt:lpstr>41-红原县2022年地方政府债务限额调整情况表</vt:lpstr>
      <vt:lpstr>42-红原县2022年限额调整地方政府债券资金安排表</vt:lpstr>
      <vt:lpstr>43.专项预算项目绩效目标申报表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revision>1</cp:revision>
  <dcterms:created xsi:type="dcterms:W3CDTF">2022-03-22T11:14:00Z</dcterms:created>
  <dcterms:modified xsi:type="dcterms:W3CDTF">2023-10-07T06:52:19Z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2052-11.1.0.8919</vt:lpwstr>
  </property>
  <property fmtid="{D5CDD505-2E9C-101B-9397-08002B2CF9AE}" pid="3" name="KSOReadingLayout">
    <vt:bool>true</vt:bool>
  </property>
</Properties>
</file>