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947"/>
  </bookViews>
  <sheets>
    <sheet name="一般公共预算调整方案" sheetId="1" r:id="rId1"/>
    <sheet name="政府性基金预算调整方案" sheetId="2" r:id="rId2"/>
  </sheets>
  <definedNames>
    <definedName name="_xlnm._FilterDatabase" localSheetId="0" hidden="1">一般公共预算调整方案!$A$1:$H$64</definedName>
    <definedName name="_xlnm.Print_Titles" localSheetId="0">一般公共预算调整方案!$2:$5</definedName>
    <definedName name="_xlnm.Print_Titles" localSheetId="1">政府性基金预算调整方案!$2:$5</definedName>
  </definedNames>
  <calcPr calcId="144525"/>
</workbook>
</file>

<file path=xl/sharedStrings.xml><?xml version="1.0" encoding="utf-8"?>
<sst xmlns="http://schemas.openxmlformats.org/spreadsheetml/2006/main" count="164">
  <si>
    <t>附件1</t>
  </si>
  <si>
    <t>2022年红原县一般公共预算调整收支平衡表</t>
  </si>
  <si>
    <t>单位：万元</t>
  </si>
  <si>
    <t>收  入</t>
  </si>
  <si>
    <t>支  出</t>
  </si>
  <si>
    <t>项目</t>
  </si>
  <si>
    <t>年初预算数</t>
  </si>
  <si>
    <t>调整数</t>
  </si>
  <si>
    <t>调整后预算数</t>
  </si>
  <si>
    <t>一般公共预算收入</t>
  </si>
  <si>
    <t>一般公共预算支出</t>
  </si>
  <si>
    <t>上级补助收入</t>
  </si>
  <si>
    <t>一般公共服务支出</t>
  </si>
  <si>
    <t xml:space="preserve">  返还性收入</t>
  </si>
  <si>
    <t>外交支出</t>
  </si>
  <si>
    <t xml:space="preserve">      所得税基数返还收入 </t>
  </si>
  <si>
    <t>国防支出</t>
  </si>
  <si>
    <t xml:space="preserve">      成品油税费改革税收返还收入</t>
  </si>
  <si>
    <t>公共安全支出</t>
  </si>
  <si>
    <t xml:space="preserve">      增值税税收返还收入</t>
  </si>
  <si>
    <t>教育支出</t>
  </si>
  <si>
    <t xml:space="preserve">      消费税税收返还收入</t>
  </si>
  <si>
    <t>科学技术支出</t>
  </si>
  <si>
    <t xml:space="preserve">      增值税“五五分享”税收返还收入</t>
  </si>
  <si>
    <t>文化旅游体育与传媒支出</t>
  </si>
  <si>
    <t xml:space="preserve">      其他税收返还收入</t>
  </si>
  <si>
    <t>社会保障和就业支出</t>
  </si>
  <si>
    <t xml:space="preserve">  一般性转移支付收入</t>
  </si>
  <si>
    <t>卫生健康支出</t>
  </si>
  <si>
    <t xml:space="preserve">      体制补助收入</t>
  </si>
  <si>
    <t>节能环保支出</t>
  </si>
  <si>
    <t xml:space="preserve">      均衡性转移支付收入</t>
  </si>
  <si>
    <t>城乡社区支出</t>
  </si>
  <si>
    <t xml:space="preserve">      县级基本财力保障机制奖补资金收入</t>
  </si>
  <si>
    <t>农林水支出</t>
  </si>
  <si>
    <t xml:space="preserve">      结算补助收入</t>
  </si>
  <si>
    <t>交通运输支出</t>
  </si>
  <si>
    <t xml:space="preserve">      资源枯竭型城市转移支付补助收入</t>
  </si>
  <si>
    <t>资源勘探信息等支出</t>
  </si>
  <si>
    <t xml:space="preserve">      企业事业单位划转补助收入</t>
  </si>
  <si>
    <t>商业服务业等支出</t>
  </si>
  <si>
    <t xml:space="preserve">      产粮（油）大县奖励资金收入</t>
  </si>
  <si>
    <t>金融支出</t>
  </si>
  <si>
    <t xml:space="preserve">      重点生态功能区转移支付收入</t>
  </si>
  <si>
    <t>自然资源海洋气象等支出</t>
  </si>
  <si>
    <t xml:space="preserve">      固定数额补助收入</t>
  </si>
  <si>
    <t>住房保障支出</t>
  </si>
  <si>
    <t xml:space="preserve">      革命老区转移支付收入</t>
  </si>
  <si>
    <t>粮油物资储备支出</t>
  </si>
  <si>
    <t xml:space="preserve">      民族地区转移支付收入</t>
  </si>
  <si>
    <t>灾害防治及应急管理支出</t>
  </si>
  <si>
    <t xml:space="preserve">      边境地区转移支付收入</t>
  </si>
  <si>
    <t>预备费</t>
  </si>
  <si>
    <t xml:space="preserve">      贫困地区转移支付收入</t>
  </si>
  <si>
    <t>债务付息支出</t>
  </si>
  <si>
    <t xml:space="preserve">      一般公共服务共同财政事权转移支付收入</t>
  </si>
  <si>
    <t>债务发行费用支出</t>
  </si>
  <si>
    <t xml:space="preserve">      外交共同财政事权转移支付收入</t>
  </si>
  <si>
    <t>其他支出</t>
  </si>
  <si>
    <t xml:space="preserve">      国防共同财政事权转移支付收入</t>
  </si>
  <si>
    <t xml:space="preserve">      公共安全共同财政事权转移支付收入</t>
  </si>
  <si>
    <t>上解上级支出</t>
  </si>
  <si>
    <t xml:space="preserve">      教育共同财政事权转移支付收入</t>
  </si>
  <si>
    <t xml:space="preserve">  体制上解支出</t>
  </si>
  <si>
    <t xml:space="preserve">      科学技术共同财政事权转移支付收入</t>
  </si>
  <si>
    <t xml:space="preserve">  专项上解支出</t>
  </si>
  <si>
    <t xml:space="preserve">      文化旅游体育与传媒共同财政事权转移支付收入</t>
  </si>
  <si>
    <t xml:space="preserve">      社会保障和就业共同财政事权转移支付收入</t>
  </si>
  <si>
    <t>调出资金</t>
  </si>
  <si>
    <t xml:space="preserve">      医疗卫生共同财政事权转移支付收入</t>
  </si>
  <si>
    <t xml:space="preserve">      节能环保共同财政事权转移支付收入</t>
  </si>
  <si>
    <t>债务还本支出</t>
  </si>
  <si>
    <t xml:space="preserve">      城乡社区共同财政事权转移支付收入</t>
  </si>
  <si>
    <t xml:space="preserve">  地方政府一般债务还本支出</t>
  </si>
  <si>
    <t xml:space="preserve">      农林水共同财政事权转移支付收入</t>
  </si>
  <si>
    <t xml:space="preserve">    地方政府一般债券还本支出</t>
  </si>
  <si>
    <t xml:space="preserve">      交通运输共同财政事权转移支付收入</t>
  </si>
  <si>
    <t xml:space="preserve">    地方政府向外国政府借款还本支出</t>
  </si>
  <si>
    <t xml:space="preserve">      资源勘探信息等共同财政事权转移支付收入</t>
  </si>
  <si>
    <t xml:space="preserve">    地方政府向国际组织借款还本支出</t>
  </si>
  <si>
    <t xml:space="preserve">      商业服务业等共同财政事权转移支付收入</t>
  </si>
  <si>
    <t xml:space="preserve">    地方政府其他一般债务还本支出</t>
  </si>
  <si>
    <t xml:space="preserve">      金融共同财政事权转移支付收入</t>
  </si>
  <si>
    <t>债务转贷支出</t>
  </si>
  <si>
    <t xml:space="preserve">      自然资源海洋气象等共同财政事权转移支付收入</t>
  </si>
  <si>
    <t xml:space="preserve">  地方政府一般债券转贷支出</t>
  </si>
  <si>
    <t xml:space="preserve">      住房保障共同财政事权转移支付收入</t>
  </si>
  <si>
    <t xml:space="preserve">  地方政府向外国政府借款转贷支出</t>
  </si>
  <si>
    <t xml:space="preserve">      粮油物资储备共同财政事权转移支付收入</t>
  </si>
  <si>
    <t xml:space="preserve">  地方政府向国际组织借款转贷支出</t>
  </si>
  <si>
    <t xml:space="preserve">      灾害防治及应急管理共同财政事权转移支付收入</t>
  </si>
  <si>
    <t xml:space="preserve">  地方政府其他一般债务转贷支出</t>
  </si>
  <si>
    <t xml:space="preserve">      其他共同财政事权转移支付收入</t>
  </si>
  <si>
    <t xml:space="preserve">      其他一般性转移支付收入</t>
  </si>
  <si>
    <t>补充预算周转金</t>
  </si>
  <si>
    <t xml:space="preserve">  专项转移支付收入</t>
  </si>
  <si>
    <t>拨付国债转贷资金数</t>
  </si>
  <si>
    <t>下级上解收入</t>
  </si>
  <si>
    <t>国债转贷资金结余</t>
  </si>
  <si>
    <t>上年结余</t>
  </si>
  <si>
    <t>安排预算稳定调节基金</t>
  </si>
  <si>
    <t xml:space="preserve">调入资金   </t>
  </si>
  <si>
    <t>援助其他地区支出</t>
  </si>
  <si>
    <t xml:space="preserve">  从政府性基金预算调入</t>
  </si>
  <si>
    <t xml:space="preserve">  援助其他省(自治区、直辖市、计划单列市)支出</t>
  </si>
  <si>
    <t xml:space="preserve">  从国有资本经营预算调入</t>
  </si>
  <si>
    <t xml:space="preserve">  援助省内其他地市(区)支出</t>
  </si>
  <si>
    <t xml:space="preserve">  从其他资金调入</t>
  </si>
  <si>
    <t xml:space="preserve">  援助市内其他县市(区)支出</t>
  </si>
  <si>
    <t>债务转贷收入</t>
  </si>
  <si>
    <t>计划单列市上解省支出</t>
  </si>
  <si>
    <t xml:space="preserve">  地方政府一般债务转贷收入</t>
  </si>
  <si>
    <t>省补助计划单列市支出</t>
  </si>
  <si>
    <t>动用预算稳定调节基金</t>
  </si>
  <si>
    <t>待偿债置换一般债券结余</t>
  </si>
  <si>
    <t>接受其他地区援助收入</t>
  </si>
  <si>
    <t>年终结余</t>
  </si>
  <si>
    <t xml:space="preserve">  接受其他省(自治区、直辖市、计划单列市)援助收入</t>
  </si>
  <si>
    <t>减:结转下年的支出</t>
  </si>
  <si>
    <t xml:space="preserve">  接受省内其他地市(区)援助收入</t>
  </si>
  <si>
    <t>净结余</t>
  </si>
  <si>
    <t>收  入  总  计</t>
  </si>
  <si>
    <t>支 出 总  计</t>
  </si>
  <si>
    <t>附件2</t>
  </si>
  <si>
    <t>2022年红原县政府性基金调整收支平衡表</t>
  </si>
  <si>
    <t>政府性基金收入</t>
  </si>
  <si>
    <t>政府性基金预算支出合计</t>
  </si>
  <si>
    <t xml:space="preserve">  农网还贷资金收入</t>
  </si>
  <si>
    <t xml:space="preserve">  科学技术支出</t>
  </si>
  <si>
    <t xml:space="preserve">  铁路建设基金收入</t>
  </si>
  <si>
    <t xml:space="preserve">  文化体育与传媒支出</t>
  </si>
  <si>
    <t xml:space="preserve">  民航发展基金收入</t>
  </si>
  <si>
    <t xml:space="preserve">  社会保障和就业支出</t>
  </si>
  <si>
    <t xml:space="preserve">  海南省高等级公路车辆通行附加费收入</t>
  </si>
  <si>
    <t xml:space="preserve">  节能环保支出</t>
  </si>
  <si>
    <t xml:space="preserve">  港口建设费收入</t>
  </si>
  <si>
    <t xml:space="preserve">  城乡社区支出</t>
  </si>
  <si>
    <t xml:space="preserve">  旅游发展基金收入</t>
  </si>
  <si>
    <t xml:space="preserve">  农林水支出</t>
  </si>
  <si>
    <t xml:space="preserve">  国家电影事业发展专项资金收入</t>
  </si>
  <si>
    <t xml:space="preserve">  交通运输支出</t>
  </si>
  <si>
    <t xml:space="preserve">  国有土地收益基金收入</t>
  </si>
  <si>
    <t xml:space="preserve">  资源勘探信息等支出</t>
  </si>
  <si>
    <t xml:space="preserve">  农业土地开发资金收入</t>
  </si>
  <si>
    <t xml:space="preserve">  商业服务业等支出</t>
  </si>
  <si>
    <t xml:space="preserve">  国有土地使用权出让收入</t>
  </si>
  <si>
    <t xml:space="preserve">  金融支出</t>
  </si>
  <si>
    <t xml:space="preserve">  大中型水库移民后期扶持基金收入</t>
  </si>
  <si>
    <t xml:space="preserve">  其他支出</t>
  </si>
  <si>
    <t xml:space="preserve">  大中型水库库区基金收入</t>
  </si>
  <si>
    <t xml:space="preserve">  债务付息支出</t>
  </si>
  <si>
    <t xml:space="preserve">  三峡水库库区基金收入</t>
  </si>
  <si>
    <t xml:space="preserve">  债务发行费用支出</t>
  </si>
  <si>
    <t xml:space="preserve">  中央特别国债经营基金收入</t>
  </si>
  <si>
    <t xml:space="preserve">  中央特别国债经营基金财务收入</t>
  </si>
  <si>
    <t xml:space="preserve">  地方政府专项债务还本支出</t>
  </si>
  <si>
    <t xml:space="preserve">  彩票公益金收入</t>
  </si>
  <si>
    <t>政府性基金预算调出资金</t>
  </si>
  <si>
    <t xml:space="preserve">  城市基础设施配套费收入</t>
  </si>
  <si>
    <t>政府性基金预算上年结余</t>
  </si>
  <si>
    <t>政府性基金预算计划单列市上解省支出</t>
  </si>
  <si>
    <t>政府性基金上级补助收入</t>
  </si>
  <si>
    <t>政府性基金预算年终结余</t>
  </si>
  <si>
    <t>支  出  总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</si>
</sst>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5">
    <font>
      <sz val="11"/>
      <color theme="1"/>
      <name val="等线"/>
      <charset val="134"/>
      <scheme val="minor"/>
    </font>
    <font>
      <sz val="16"/>
      <name val="黑体"/>
      <charset val="134"/>
    </font>
    <font>
      <sz val="22"/>
      <name val="方正小标宋简体"/>
      <charset val="134"/>
    </font>
    <font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b/>
      <sz val="14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2"/>
      <color indexed="8"/>
      <name val="宋体"/>
      <charset val="134"/>
    </font>
    <font>
      <sz val="10"/>
      <name val="宋体"/>
      <charset val="134"/>
    </font>
    <font>
      <sz val="16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5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1" fillId="1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4" fillId="0" borderId="0"/>
    <xf numFmtId="0" fontId="17" fillId="21" borderId="0" applyNumberFormat="0" applyBorder="0" applyAlignment="0" applyProtection="0">
      <alignment vertical="center"/>
    </xf>
    <xf numFmtId="0" fontId="24" fillId="24" borderId="9" applyNumberFormat="0" applyAlignment="0" applyProtection="0">
      <alignment vertical="center"/>
    </xf>
    <xf numFmtId="0" fontId="26" fillId="24" borderId="8" applyNumberFormat="0" applyAlignment="0" applyProtection="0">
      <alignment vertical="center"/>
    </xf>
    <xf numFmtId="0" fontId="28" fillId="27" borderId="10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" fillId="0" borderId="0">
      <alignment vertical="center"/>
    </xf>
    <xf numFmtId="0" fontId="17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16" fillId="0" borderId="0">
      <alignment vertical="center"/>
    </xf>
  </cellStyleXfs>
  <cellXfs count="5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3" fontId="5" fillId="0" borderId="4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7" fillId="0" borderId="1" xfId="0" applyNumberFormat="1" applyFont="1" applyBorder="1" applyAlignment="1">
      <alignment horizontal="left" vertical="center"/>
    </xf>
    <xf numFmtId="3" fontId="7" fillId="0" borderId="4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right" vertical="center"/>
    </xf>
    <xf numFmtId="0" fontId="7" fillId="0" borderId="4" xfId="0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3" fontId="6" fillId="0" borderId="3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right" vertical="center"/>
    </xf>
    <xf numFmtId="0" fontId="0" fillId="0" borderId="0" xfId="0" applyFill="1"/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3" fontId="10" fillId="0" borderId="4" xfId="0" applyNumberFormat="1" applyFont="1" applyBorder="1" applyAlignment="1">
      <alignment horizontal="right" vertical="center"/>
    </xf>
    <xf numFmtId="3" fontId="11" fillId="0" borderId="4" xfId="0" applyNumberFormat="1" applyFont="1" applyBorder="1" applyAlignment="1">
      <alignment horizontal="right" vertical="center"/>
    </xf>
    <xf numFmtId="3" fontId="10" fillId="0" borderId="4" xfId="0" applyNumberFormat="1" applyFont="1" applyFill="1" applyBorder="1" applyAlignment="1">
      <alignment horizontal="right" vertical="center"/>
    </xf>
    <xf numFmtId="0" fontId="11" fillId="0" borderId="4" xfId="0" applyFont="1" applyBorder="1" applyAlignment="1">
      <alignment horizontal="left" vertical="center" indent="1"/>
    </xf>
    <xf numFmtId="3" fontId="11" fillId="0" borderId="4" xfId="0" applyNumberFormat="1" applyFont="1" applyFill="1" applyBorder="1" applyAlignment="1">
      <alignment horizontal="right" vertical="center"/>
    </xf>
    <xf numFmtId="49" fontId="12" fillId="2" borderId="5" xfId="0" applyNumberFormat="1" applyFont="1" applyFill="1" applyBorder="1" applyAlignment="1">
      <alignment horizontal="left" vertical="center" wrapText="1" shrinkToFit="1"/>
    </xf>
    <xf numFmtId="0" fontId="11" fillId="0" borderId="4" xfId="0" applyFont="1" applyBorder="1" applyAlignment="1">
      <alignment vertical="center"/>
    </xf>
    <xf numFmtId="3" fontId="13" fillId="0" borderId="4" xfId="0" applyNumberFormat="1" applyFont="1" applyFill="1" applyBorder="1" applyAlignment="1" applyProtection="1">
      <alignment horizontal="right" vertical="center"/>
    </xf>
    <xf numFmtId="49" fontId="12" fillId="2" borderId="6" xfId="0" applyNumberFormat="1" applyFont="1" applyFill="1" applyBorder="1" applyAlignment="1">
      <alignment horizontal="left" vertical="center" wrapText="1" shrinkToFit="1"/>
    </xf>
    <xf numFmtId="0" fontId="0" fillId="0" borderId="4" xfId="0" applyBorder="1"/>
    <xf numFmtId="0" fontId="0" fillId="0" borderId="4" xfId="0" applyFill="1" applyBorder="1"/>
    <xf numFmtId="0" fontId="5" fillId="0" borderId="1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3" fontId="14" fillId="0" borderId="4" xfId="0" applyNumberFormat="1" applyFont="1" applyBorder="1" applyAlignment="1">
      <alignment horizontal="right" vertical="center"/>
    </xf>
    <xf numFmtId="3" fontId="14" fillId="0" borderId="4" xfId="0" applyNumberFormat="1" applyFont="1" applyFill="1" applyBorder="1" applyAlignment="1">
      <alignment horizontal="right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常规_(陈诚修改稿)2006年全省及省级财政决算及07年预算执行情况表(A4 留底自用)" xfId="23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常规 48" xfId="40"/>
    <cellStyle name="强调文字颜色 3" xfId="41" builtinId="37"/>
    <cellStyle name="常规 3 2" xfId="42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10 4 3 2" xfId="52"/>
    <cellStyle name="常规_(陈诚修改稿)2006年全省及省级财政决算及07年预算执行情况表(A4 留底自用) 2 2 2 2" xfId="53"/>
    <cellStyle name="常规 4 2" xfId="54"/>
  </cellStyles>
  <tableStyles count="0" defaultTableStyle="TableStyleMedium2"/>
  <colors>
    <mruColors>
      <color rgb="00FFFF00"/>
    </mruColors>
  </color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64"/>
  <sheetViews>
    <sheetView tabSelected="1" zoomScale="70" zoomScaleNormal="70" topLeftCell="A10" workbookViewId="0">
      <selection activeCell="F25" sqref="F25"/>
    </sheetView>
  </sheetViews>
  <sheetFormatPr defaultColWidth="9" defaultRowHeight="29.4" customHeight="1" outlineLevelCol="7"/>
  <cols>
    <col min="1" max="1" width="54.3796296296296" customWidth="1"/>
    <col min="2" max="4" width="14.8796296296296" customWidth="1"/>
    <col min="5" max="5" width="45" customWidth="1"/>
    <col min="6" max="7" width="14.8796296296296" style="23" customWidth="1"/>
    <col min="8" max="8" width="14.8796296296296" customWidth="1"/>
    <col min="9" max="9" width="9" style="24"/>
  </cols>
  <sheetData>
    <row r="1" ht="18" customHeight="1" spans="1:1">
      <c r="A1" s="1" t="s">
        <v>0</v>
      </c>
    </row>
    <row r="2" customHeight="1" spans="1:8">
      <c r="A2" s="25" t="s">
        <v>1</v>
      </c>
      <c r="B2" s="25"/>
      <c r="C2" s="25"/>
      <c r="D2" s="25"/>
      <c r="E2" s="25"/>
      <c r="F2" s="26"/>
      <c r="G2" s="26"/>
      <c r="H2" s="25"/>
    </row>
    <row r="3" ht="16" customHeight="1" spans="1:8">
      <c r="A3" s="27" t="s">
        <v>2</v>
      </c>
      <c r="B3" s="27"/>
      <c r="C3" s="27"/>
      <c r="D3" s="27"/>
      <c r="E3" s="27"/>
      <c r="F3" s="28"/>
      <c r="G3" s="28"/>
      <c r="H3" s="27"/>
    </row>
    <row r="4" customHeight="1" spans="1:8">
      <c r="A4" s="29" t="s">
        <v>3</v>
      </c>
      <c r="B4" s="30"/>
      <c r="C4" s="30"/>
      <c r="D4" s="31"/>
      <c r="E4" s="9" t="s">
        <v>4</v>
      </c>
      <c r="F4" s="32"/>
      <c r="G4" s="32"/>
      <c r="H4" s="9"/>
    </row>
    <row r="5" customHeight="1" spans="1:8">
      <c r="A5" s="33" t="s">
        <v>5</v>
      </c>
      <c r="B5" s="33" t="s">
        <v>6</v>
      </c>
      <c r="C5" s="33" t="s">
        <v>7</v>
      </c>
      <c r="D5" s="33" t="s">
        <v>8</v>
      </c>
      <c r="E5" s="33" t="s">
        <v>5</v>
      </c>
      <c r="F5" s="34" t="s">
        <v>6</v>
      </c>
      <c r="G5" s="34" t="s">
        <v>7</v>
      </c>
      <c r="H5" s="33" t="s">
        <v>8</v>
      </c>
    </row>
    <row r="6" customHeight="1" spans="1:8">
      <c r="A6" s="11" t="s">
        <v>9</v>
      </c>
      <c r="B6" s="35">
        <v>9000</v>
      </c>
      <c r="C6" s="36"/>
      <c r="D6" s="35">
        <v>9000</v>
      </c>
      <c r="E6" s="11" t="s">
        <v>10</v>
      </c>
      <c r="F6" s="37">
        <f>SUM(F7:F30)</f>
        <v>82329</v>
      </c>
      <c r="G6" s="37">
        <f t="shared" ref="G6:G10" si="0">H6-F6</f>
        <v>92626</v>
      </c>
      <c r="H6" s="37">
        <f>SUM(H7:H30)</f>
        <v>174955</v>
      </c>
    </row>
    <row r="7" customHeight="1" spans="1:8">
      <c r="A7" s="11" t="s">
        <v>11</v>
      </c>
      <c r="B7" s="35">
        <f>B8+B15+B51</f>
        <v>68076</v>
      </c>
      <c r="C7" s="35">
        <f>D7-B7</f>
        <v>91828</v>
      </c>
      <c r="D7" s="35">
        <f>D8+D15+D51</f>
        <v>159904</v>
      </c>
      <c r="E7" s="38" t="s">
        <v>12</v>
      </c>
      <c r="F7" s="39">
        <v>15272</v>
      </c>
      <c r="G7" s="39">
        <f t="shared" ref="G7:G30" si="1">H7-F7</f>
        <v>8551</v>
      </c>
      <c r="H7" s="36">
        <v>23823</v>
      </c>
    </row>
    <row r="8" customHeight="1" spans="1:8">
      <c r="A8" s="11" t="s">
        <v>13</v>
      </c>
      <c r="B8" s="35">
        <f>SUM(B9:B14)</f>
        <v>392</v>
      </c>
      <c r="C8" s="35"/>
      <c r="D8" s="35">
        <f>SUM(D9:D14)</f>
        <v>392</v>
      </c>
      <c r="E8" s="38" t="s">
        <v>14</v>
      </c>
      <c r="F8" s="39"/>
      <c r="G8" s="39"/>
      <c r="H8" s="36"/>
    </row>
    <row r="9" customHeight="1" spans="1:8">
      <c r="A9" s="40" t="s">
        <v>15</v>
      </c>
      <c r="B9" s="36">
        <v>28</v>
      </c>
      <c r="C9" s="36"/>
      <c r="D9" s="36">
        <v>28</v>
      </c>
      <c r="E9" s="38" t="s">
        <v>16</v>
      </c>
      <c r="F9" s="39">
        <v>69</v>
      </c>
      <c r="G9" s="39">
        <f t="shared" si="0"/>
        <v>18</v>
      </c>
      <c r="H9" s="36">
        <v>87</v>
      </c>
    </row>
    <row r="10" customHeight="1" spans="1:8">
      <c r="A10" s="40" t="s">
        <v>17</v>
      </c>
      <c r="B10" s="36">
        <v>54</v>
      </c>
      <c r="C10" s="36"/>
      <c r="D10" s="36">
        <v>54</v>
      </c>
      <c r="E10" s="38" t="s">
        <v>18</v>
      </c>
      <c r="F10" s="39">
        <v>4044</v>
      </c>
      <c r="G10" s="39">
        <f t="shared" si="0"/>
        <v>2991</v>
      </c>
      <c r="H10" s="36">
        <v>7035</v>
      </c>
    </row>
    <row r="11" customHeight="1" spans="1:8">
      <c r="A11" s="40" t="s">
        <v>19</v>
      </c>
      <c r="B11" s="36">
        <v>137</v>
      </c>
      <c r="C11" s="36"/>
      <c r="D11" s="36">
        <v>137</v>
      </c>
      <c r="E11" s="38" t="s">
        <v>20</v>
      </c>
      <c r="F11" s="39">
        <v>13280</v>
      </c>
      <c r="G11" s="39">
        <f t="shared" si="1"/>
        <v>11403</v>
      </c>
      <c r="H11" s="36">
        <v>24683</v>
      </c>
    </row>
    <row r="12" customHeight="1" spans="1:8">
      <c r="A12" s="40" t="s">
        <v>21</v>
      </c>
      <c r="B12" s="36">
        <v>1</v>
      </c>
      <c r="C12" s="36"/>
      <c r="D12" s="36">
        <v>1</v>
      </c>
      <c r="E12" s="38" t="s">
        <v>22</v>
      </c>
      <c r="F12" s="39">
        <v>91</v>
      </c>
      <c r="G12" s="39">
        <f t="shared" si="1"/>
        <v>224</v>
      </c>
      <c r="H12" s="36">
        <v>315</v>
      </c>
    </row>
    <row r="13" customHeight="1" spans="1:8">
      <c r="A13" s="40" t="s">
        <v>23</v>
      </c>
      <c r="B13" s="36">
        <v>227</v>
      </c>
      <c r="C13" s="36"/>
      <c r="D13" s="36">
        <v>227</v>
      </c>
      <c r="E13" s="38" t="s">
        <v>24</v>
      </c>
      <c r="F13" s="39">
        <v>640</v>
      </c>
      <c r="G13" s="39">
        <f t="shared" si="1"/>
        <v>2612</v>
      </c>
      <c r="H13" s="36">
        <v>3252</v>
      </c>
    </row>
    <row r="14" customHeight="1" spans="1:8">
      <c r="A14" s="40" t="s">
        <v>25</v>
      </c>
      <c r="B14" s="36">
        <v>-55</v>
      </c>
      <c r="C14" s="36"/>
      <c r="D14" s="36">
        <v>-55</v>
      </c>
      <c r="E14" s="38" t="s">
        <v>26</v>
      </c>
      <c r="F14" s="39">
        <v>10630</v>
      </c>
      <c r="G14" s="39">
        <f t="shared" si="1"/>
        <v>4730</v>
      </c>
      <c r="H14" s="36">
        <v>15360</v>
      </c>
    </row>
    <row r="15" customHeight="1" spans="1:8">
      <c r="A15" s="11" t="s">
        <v>27</v>
      </c>
      <c r="B15" s="35">
        <f>SUM(B16:B50)</f>
        <v>67684</v>
      </c>
      <c r="C15" s="35">
        <f>D15-B15</f>
        <v>58074</v>
      </c>
      <c r="D15" s="35">
        <f>SUM(D16:D50)</f>
        <v>125758</v>
      </c>
      <c r="E15" s="38" t="s">
        <v>28</v>
      </c>
      <c r="F15" s="39">
        <v>7246</v>
      </c>
      <c r="G15" s="39">
        <f t="shared" si="1"/>
        <v>5266</v>
      </c>
      <c r="H15" s="36">
        <v>12512</v>
      </c>
    </row>
    <row r="16" customHeight="1" spans="1:8">
      <c r="A16" s="40" t="s">
        <v>29</v>
      </c>
      <c r="B16" s="36">
        <v>230</v>
      </c>
      <c r="C16" s="36"/>
      <c r="D16" s="36">
        <v>230</v>
      </c>
      <c r="E16" s="38" t="s">
        <v>30</v>
      </c>
      <c r="F16" s="39">
        <v>0</v>
      </c>
      <c r="G16" s="39">
        <v>0</v>
      </c>
      <c r="H16" s="36">
        <v>5799</v>
      </c>
    </row>
    <row r="17" customHeight="1" spans="1:8">
      <c r="A17" s="40" t="s">
        <v>31</v>
      </c>
      <c r="B17" s="36">
        <v>32529</v>
      </c>
      <c r="C17" s="36"/>
      <c r="D17" s="36">
        <v>32529</v>
      </c>
      <c r="E17" s="38" t="s">
        <v>32</v>
      </c>
      <c r="F17" s="39">
        <v>1966</v>
      </c>
      <c r="G17" s="39">
        <f t="shared" si="1"/>
        <v>2962</v>
      </c>
      <c r="H17" s="36">
        <v>4928</v>
      </c>
    </row>
    <row r="18" customHeight="1" spans="1:8">
      <c r="A18" s="40" t="s">
        <v>33</v>
      </c>
      <c r="B18" s="36">
        <v>7233</v>
      </c>
      <c r="C18" s="36"/>
      <c r="D18" s="36">
        <v>7233</v>
      </c>
      <c r="E18" s="38" t="s">
        <v>34</v>
      </c>
      <c r="F18" s="39">
        <v>7819</v>
      </c>
      <c r="G18" s="39">
        <v>41808</v>
      </c>
      <c r="H18" s="36">
        <v>49627</v>
      </c>
    </row>
    <row r="19" customHeight="1" spans="1:8">
      <c r="A19" s="40" t="s">
        <v>35</v>
      </c>
      <c r="B19" s="36">
        <v>2482</v>
      </c>
      <c r="C19" s="36">
        <f>D19-B19</f>
        <v>4787</v>
      </c>
      <c r="D19" s="36">
        <v>7269</v>
      </c>
      <c r="E19" s="38" t="s">
        <v>36</v>
      </c>
      <c r="F19" s="39">
        <v>298</v>
      </c>
      <c r="G19" s="39">
        <f t="shared" si="1"/>
        <v>889</v>
      </c>
      <c r="H19" s="36">
        <v>1187</v>
      </c>
    </row>
    <row r="20" customHeight="1" spans="1:8">
      <c r="A20" s="40" t="s">
        <v>37</v>
      </c>
      <c r="B20" s="36"/>
      <c r="C20" s="36"/>
      <c r="D20" s="36"/>
      <c r="E20" s="38" t="s">
        <v>38</v>
      </c>
      <c r="F20" s="39">
        <v>100</v>
      </c>
      <c r="G20" s="39">
        <f t="shared" si="1"/>
        <v>3514</v>
      </c>
      <c r="H20" s="36">
        <v>3614</v>
      </c>
    </row>
    <row r="21" customHeight="1" spans="1:8">
      <c r="A21" s="40" t="s">
        <v>39</v>
      </c>
      <c r="B21" s="36"/>
      <c r="C21" s="36"/>
      <c r="D21" s="36"/>
      <c r="E21" s="38" t="s">
        <v>40</v>
      </c>
      <c r="F21" s="39">
        <v>93</v>
      </c>
      <c r="G21" s="39">
        <f t="shared" si="1"/>
        <v>293</v>
      </c>
      <c r="H21" s="36">
        <v>386</v>
      </c>
    </row>
    <row r="22" customHeight="1" spans="1:8">
      <c r="A22" s="40" t="s">
        <v>41</v>
      </c>
      <c r="B22" s="36"/>
      <c r="C22" s="36"/>
      <c r="D22" s="36"/>
      <c r="E22" s="38" t="s">
        <v>42</v>
      </c>
      <c r="F22" s="39"/>
      <c r="G22" s="39"/>
      <c r="H22" s="36">
        <f>F22+G22</f>
        <v>0</v>
      </c>
    </row>
    <row r="23" customHeight="1" spans="1:8">
      <c r="A23" s="40" t="s">
        <v>43</v>
      </c>
      <c r="B23" s="36">
        <v>7583</v>
      </c>
      <c r="C23" s="36"/>
      <c r="D23" s="36">
        <v>7583</v>
      </c>
      <c r="E23" s="38" t="s">
        <v>44</v>
      </c>
      <c r="F23" s="39">
        <v>299</v>
      </c>
      <c r="G23" s="39">
        <f t="shared" si="1"/>
        <v>515</v>
      </c>
      <c r="H23" s="36">
        <v>814</v>
      </c>
    </row>
    <row r="24" customHeight="1" spans="1:8">
      <c r="A24" s="40" t="s">
        <v>45</v>
      </c>
      <c r="B24" s="36">
        <v>12930</v>
      </c>
      <c r="C24" s="36"/>
      <c r="D24" s="36">
        <v>12930</v>
      </c>
      <c r="E24" s="38" t="s">
        <v>46</v>
      </c>
      <c r="F24" s="39">
        <v>4867</v>
      </c>
      <c r="G24" s="39">
        <f t="shared" si="1"/>
        <v>0</v>
      </c>
      <c r="H24" s="36">
        <v>4867</v>
      </c>
    </row>
    <row r="25" customHeight="1" spans="1:8">
      <c r="A25" s="40" t="s">
        <v>47</v>
      </c>
      <c r="B25" s="36">
        <v>1182</v>
      </c>
      <c r="C25" s="36"/>
      <c r="D25" s="36">
        <v>1182</v>
      </c>
      <c r="E25" s="38" t="s">
        <v>48</v>
      </c>
      <c r="F25" s="39">
        <v>171</v>
      </c>
      <c r="G25" s="39">
        <f t="shared" si="1"/>
        <v>96</v>
      </c>
      <c r="H25" s="36">
        <v>267</v>
      </c>
    </row>
    <row r="26" customHeight="1" spans="1:8">
      <c r="A26" s="40" t="s">
        <v>49</v>
      </c>
      <c r="B26" s="36">
        <v>3515</v>
      </c>
      <c r="C26" s="36"/>
      <c r="D26" s="36">
        <v>3515</v>
      </c>
      <c r="E26" s="38" t="s">
        <v>50</v>
      </c>
      <c r="F26" s="39">
        <v>556</v>
      </c>
      <c r="G26" s="39">
        <f t="shared" si="1"/>
        <v>829</v>
      </c>
      <c r="H26" s="36">
        <v>1385</v>
      </c>
    </row>
    <row r="27" customHeight="1" spans="1:8">
      <c r="A27" s="40" t="s">
        <v>51</v>
      </c>
      <c r="B27" s="36"/>
      <c r="C27" s="36"/>
      <c r="D27" s="36"/>
      <c r="E27" s="38" t="s">
        <v>52</v>
      </c>
      <c r="F27" s="39">
        <v>855</v>
      </c>
      <c r="G27" s="39">
        <v>-855</v>
      </c>
      <c r="H27" s="39">
        <f>F27+G27</f>
        <v>0</v>
      </c>
    </row>
    <row r="28" customHeight="1" spans="1:8">
      <c r="A28" s="40" t="s">
        <v>53</v>
      </c>
      <c r="B28" s="36"/>
      <c r="C28" s="36">
        <f t="shared" ref="C28:C37" si="2">D28-B28</f>
        <v>14085</v>
      </c>
      <c r="D28" s="36">
        <v>14085</v>
      </c>
      <c r="E28" s="38" t="s">
        <v>54</v>
      </c>
      <c r="F28" s="39">
        <v>585</v>
      </c>
      <c r="G28" s="39">
        <v>55</v>
      </c>
      <c r="H28" s="36">
        <v>640</v>
      </c>
    </row>
    <row r="29" customHeight="1" spans="1:8">
      <c r="A29" s="40" t="s">
        <v>55</v>
      </c>
      <c r="B29" s="36"/>
      <c r="C29" s="36"/>
      <c r="D29" s="36"/>
      <c r="E29" s="38" t="s">
        <v>56</v>
      </c>
      <c r="F29" s="39"/>
      <c r="G29" s="39"/>
      <c r="H29" s="36">
        <f>F29+G29</f>
        <v>0</v>
      </c>
    </row>
    <row r="30" customHeight="1" spans="1:8">
      <c r="A30" s="40" t="s">
        <v>57</v>
      </c>
      <c r="B30" s="36"/>
      <c r="C30" s="36"/>
      <c r="D30" s="36"/>
      <c r="E30" s="38" t="s">
        <v>58</v>
      </c>
      <c r="F30" s="39">
        <v>13448</v>
      </c>
      <c r="G30" s="39">
        <f t="shared" si="1"/>
        <v>926</v>
      </c>
      <c r="H30" s="36">
        <v>14374</v>
      </c>
    </row>
    <row r="31" customHeight="1" spans="1:8">
      <c r="A31" s="40" t="s">
        <v>59</v>
      </c>
      <c r="B31" s="36"/>
      <c r="C31" s="36"/>
      <c r="D31" s="36"/>
      <c r="E31" s="38"/>
      <c r="F31" s="39"/>
      <c r="G31" s="39"/>
      <c r="H31" s="36"/>
    </row>
    <row r="32" customHeight="1" spans="1:8">
      <c r="A32" s="40" t="s">
        <v>60</v>
      </c>
      <c r="B32" s="36"/>
      <c r="C32" s="36">
        <f t="shared" si="2"/>
        <v>3161</v>
      </c>
      <c r="D32" s="36">
        <v>3161</v>
      </c>
      <c r="E32" s="11" t="s">
        <v>61</v>
      </c>
      <c r="F32" s="37">
        <f>SUM(F33:F34)</f>
        <v>860</v>
      </c>
      <c r="G32" s="39"/>
      <c r="H32" s="35">
        <f t="shared" ref="H32:H36" si="3">F32+G32</f>
        <v>860</v>
      </c>
    </row>
    <row r="33" customHeight="1" spans="1:8">
      <c r="A33" s="40" t="s">
        <v>62</v>
      </c>
      <c r="B33" s="36"/>
      <c r="C33" s="36">
        <f t="shared" si="2"/>
        <v>4364</v>
      </c>
      <c r="D33" s="36">
        <v>4364</v>
      </c>
      <c r="E33" s="41" t="s">
        <v>63</v>
      </c>
      <c r="F33" s="39"/>
      <c r="G33" s="39"/>
      <c r="H33" s="36"/>
    </row>
    <row r="34" customHeight="1" spans="1:8">
      <c r="A34" s="40" t="s">
        <v>64</v>
      </c>
      <c r="B34" s="36"/>
      <c r="C34" s="36">
        <f t="shared" si="2"/>
        <v>4364</v>
      </c>
      <c r="D34" s="36">
        <v>4364</v>
      </c>
      <c r="E34" s="41" t="s">
        <v>65</v>
      </c>
      <c r="F34" s="39">
        <v>860</v>
      </c>
      <c r="G34" s="39"/>
      <c r="H34" s="36">
        <f t="shared" si="3"/>
        <v>860</v>
      </c>
    </row>
    <row r="35" customHeight="1" spans="1:8">
      <c r="A35" s="40" t="s">
        <v>66</v>
      </c>
      <c r="B35" s="36"/>
      <c r="C35" s="36">
        <f t="shared" si="2"/>
        <v>274</v>
      </c>
      <c r="D35" s="36">
        <v>274</v>
      </c>
      <c r="E35" s="41"/>
      <c r="F35" s="39"/>
      <c r="G35" s="39"/>
      <c r="H35" s="36"/>
    </row>
    <row r="36" customHeight="1" spans="1:8">
      <c r="A36" s="40" t="s">
        <v>67</v>
      </c>
      <c r="B36" s="36"/>
      <c r="C36" s="36">
        <f t="shared" si="2"/>
        <v>3138</v>
      </c>
      <c r="D36" s="36">
        <v>3138</v>
      </c>
      <c r="E36" s="11" t="s">
        <v>68</v>
      </c>
      <c r="F36" s="42"/>
      <c r="G36" s="39"/>
      <c r="H36" s="36">
        <f t="shared" si="3"/>
        <v>0</v>
      </c>
    </row>
    <row r="37" customHeight="1" spans="1:8">
      <c r="A37" s="40" t="s">
        <v>69</v>
      </c>
      <c r="B37" s="36"/>
      <c r="C37" s="36">
        <f t="shared" si="2"/>
        <v>2005</v>
      </c>
      <c r="D37" s="36">
        <v>2005</v>
      </c>
      <c r="E37" s="11"/>
      <c r="F37" s="42"/>
      <c r="G37" s="39"/>
      <c r="H37" s="36"/>
    </row>
    <row r="38" customHeight="1" spans="1:8">
      <c r="A38" s="40" t="s">
        <v>70</v>
      </c>
      <c r="B38" s="36"/>
      <c r="C38" s="36"/>
      <c r="D38" s="36"/>
      <c r="E38" s="11" t="s">
        <v>71</v>
      </c>
      <c r="F38" s="37">
        <f>F39</f>
        <v>1500</v>
      </c>
      <c r="G38" s="39"/>
      <c r="H38" s="37">
        <f>H39</f>
        <v>1500</v>
      </c>
    </row>
    <row r="39" customHeight="1" spans="1:8">
      <c r="A39" s="43" t="s">
        <v>72</v>
      </c>
      <c r="B39" s="36"/>
      <c r="C39" s="36"/>
      <c r="D39" s="36"/>
      <c r="E39" s="11" t="s">
        <v>73</v>
      </c>
      <c r="F39" s="37">
        <f>SUM(F40:F43)</f>
        <v>1500</v>
      </c>
      <c r="G39" s="39"/>
      <c r="H39" s="37">
        <f>SUM(H40:H43)</f>
        <v>1500</v>
      </c>
    </row>
    <row r="40" customHeight="1" spans="1:8">
      <c r="A40" s="43" t="s">
        <v>74</v>
      </c>
      <c r="B40" s="36"/>
      <c r="C40" s="36">
        <f>D40-B40</f>
        <v>13218</v>
      </c>
      <c r="D40" s="36">
        <v>13218</v>
      </c>
      <c r="E40" s="41" t="s">
        <v>75</v>
      </c>
      <c r="F40" s="39">
        <v>1500</v>
      </c>
      <c r="G40" s="39"/>
      <c r="H40" s="39">
        <v>1500</v>
      </c>
    </row>
    <row r="41" customHeight="1" spans="1:8">
      <c r="A41" s="43" t="s">
        <v>76</v>
      </c>
      <c r="B41" s="36"/>
      <c r="C41" s="36">
        <f>D41-B41</f>
        <v>92</v>
      </c>
      <c r="D41" s="36">
        <v>92</v>
      </c>
      <c r="E41" s="41" t="s">
        <v>77</v>
      </c>
      <c r="F41" s="39"/>
      <c r="G41" s="39"/>
      <c r="H41" s="39"/>
    </row>
    <row r="42" customHeight="1" spans="1:8">
      <c r="A42" s="43" t="s">
        <v>78</v>
      </c>
      <c r="B42" s="36"/>
      <c r="C42" s="36"/>
      <c r="D42" s="36"/>
      <c r="E42" s="41" t="s">
        <v>79</v>
      </c>
      <c r="F42" s="39"/>
      <c r="G42" s="39"/>
      <c r="H42" s="39"/>
    </row>
    <row r="43" customHeight="1" spans="1:8">
      <c r="A43" s="43" t="s">
        <v>80</v>
      </c>
      <c r="B43" s="36"/>
      <c r="C43" s="36"/>
      <c r="D43" s="36"/>
      <c r="E43" s="41" t="s">
        <v>81</v>
      </c>
      <c r="F43" s="39"/>
      <c r="G43" s="39"/>
      <c r="H43" s="39"/>
    </row>
    <row r="44" customHeight="1" spans="1:8">
      <c r="A44" s="43" t="s">
        <v>82</v>
      </c>
      <c r="B44" s="36"/>
      <c r="C44" s="36"/>
      <c r="D44" s="36"/>
      <c r="E44" s="11" t="s">
        <v>83</v>
      </c>
      <c r="F44" s="42"/>
      <c r="G44" s="39"/>
      <c r="H44" s="36"/>
    </row>
    <row r="45" customHeight="1" spans="1:8">
      <c r="A45" s="43" t="s">
        <v>84</v>
      </c>
      <c r="B45" s="36"/>
      <c r="C45" s="36"/>
      <c r="D45" s="36"/>
      <c r="E45" s="41" t="s">
        <v>85</v>
      </c>
      <c r="F45" s="42"/>
      <c r="G45" s="39"/>
      <c r="H45" s="36"/>
    </row>
    <row r="46" customHeight="1" spans="1:8">
      <c r="A46" s="43" t="s">
        <v>86</v>
      </c>
      <c r="B46" s="36"/>
      <c r="C46" s="36">
        <f>D46-B46</f>
        <v>562</v>
      </c>
      <c r="D46" s="36">
        <v>562</v>
      </c>
      <c r="E46" s="41" t="s">
        <v>87</v>
      </c>
      <c r="F46" s="42"/>
      <c r="G46" s="39"/>
      <c r="H46" s="44"/>
    </row>
    <row r="47" customHeight="1" spans="1:8">
      <c r="A47" s="43" t="s">
        <v>88</v>
      </c>
      <c r="B47" s="36"/>
      <c r="C47" s="36"/>
      <c r="D47" s="36"/>
      <c r="E47" s="41" t="s">
        <v>89</v>
      </c>
      <c r="F47" s="42"/>
      <c r="G47" s="39"/>
      <c r="H47" s="44"/>
    </row>
    <row r="48" customHeight="1" spans="1:8">
      <c r="A48" s="43" t="s">
        <v>90</v>
      </c>
      <c r="B48" s="44"/>
      <c r="C48" s="36"/>
      <c r="D48" s="36"/>
      <c r="E48" s="41" t="s">
        <v>91</v>
      </c>
      <c r="F48" s="42"/>
      <c r="G48" s="39"/>
      <c r="H48" s="44"/>
    </row>
    <row r="49" customHeight="1" spans="1:8">
      <c r="A49" s="43" t="s">
        <v>92</v>
      </c>
      <c r="B49" s="44"/>
      <c r="C49" s="36"/>
      <c r="D49" s="36"/>
      <c r="E49" s="41"/>
      <c r="F49" s="42"/>
      <c r="G49" s="39"/>
      <c r="H49" s="44"/>
    </row>
    <row r="50" customHeight="1" spans="1:8">
      <c r="A50" s="43" t="s">
        <v>93</v>
      </c>
      <c r="B50" s="44"/>
      <c r="C50" s="36">
        <f>D50-B50</f>
        <v>8024</v>
      </c>
      <c r="D50" s="36">
        <v>8024</v>
      </c>
      <c r="E50" s="11" t="s">
        <v>94</v>
      </c>
      <c r="F50" s="45"/>
      <c r="G50" s="39"/>
      <c r="H50" s="44"/>
    </row>
    <row r="51" customHeight="1" spans="1:8">
      <c r="A51" s="46" t="s">
        <v>95</v>
      </c>
      <c r="B51" s="35"/>
      <c r="C51" s="37">
        <v>33754</v>
      </c>
      <c r="D51" s="37">
        <v>33754</v>
      </c>
      <c r="E51" s="11" t="s">
        <v>96</v>
      </c>
      <c r="F51" s="45"/>
      <c r="G51" s="39"/>
      <c r="H51" s="44"/>
    </row>
    <row r="52" customHeight="1" spans="1:8">
      <c r="A52" s="11" t="s">
        <v>97</v>
      </c>
      <c r="B52" s="35"/>
      <c r="C52" s="39"/>
      <c r="D52" s="37"/>
      <c r="E52" s="11" t="s">
        <v>98</v>
      </c>
      <c r="F52" s="45"/>
      <c r="G52" s="39"/>
      <c r="H52" s="44"/>
    </row>
    <row r="53" customHeight="1" spans="1:8">
      <c r="A53" s="11" t="s">
        <v>99</v>
      </c>
      <c r="B53" s="37">
        <v>4787</v>
      </c>
      <c r="C53" s="37">
        <v>-3777</v>
      </c>
      <c r="D53" s="37">
        <v>1010</v>
      </c>
      <c r="E53" s="11" t="s">
        <v>100</v>
      </c>
      <c r="F53" s="39"/>
      <c r="G53" s="39"/>
      <c r="H53" s="36"/>
    </row>
    <row r="54" customHeight="1" spans="1:8">
      <c r="A54" s="11" t="s">
        <v>101</v>
      </c>
      <c r="B54" s="35">
        <f>SUM(B55:B57)</f>
        <v>19</v>
      </c>
      <c r="C54" s="36"/>
      <c r="D54" s="35">
        <f>SUM(D55:D57)</f>
        <v>19</v>
      </c>
      <c r="E54" s="11" t="s">
        <v>102</v>
      </c>
      <c r="F54" s="39"/>
      <c r="G54" s="39"/>
      <c r="H54" s="36"/>
    </row>
    <row r="55" customHeight="1" spans="1:8">
      <c r="A55" s="41" t="s">
        <v>103</v>
      </c>
      <c r="B55" s="36"/>
      <c r="C55" s="36"/>
      <c r="D55" s="36"/>
      <c r="E55" s="41" t="s">
        <v>104</v>
      </c>
      <c r="F55" s="39"/>
      <c r="G55" s="39"/>
      <c r="H55" s="36"/>
    </row>
    <row r="56" customHeight="1" spans="1:8">
      <c r="A56" s="41" t="s">
        <v>105</v>
      </c>
      <c r="B56" s="36">
        <v>19</v>
      </c>
      <c r="C56" s="36"/>
      <c r="D56" s="36">
        <v>19</v>
      </c>
      <c r="E56" s="41" t="s">
        <v>106</v>
      </c>
      <c r="F56" s="45"/>
      <c r="G56" s="39"/>
      <c r="H56" s="44"/>
    </row>
    <row r="57" customHeight="1" spans="1:8">
      <c r="A57" s="41" t="s">
        <v>107</v>
      </c>
      <c r="B57" s="36"/>
      <c r="C57" s="36"/>
      <c r="D57" s="36"/>
      <c r="E57" s="41" t="s">
        <v>108</v>
      </c>
      <c r="F57" s="39"/>
      <c r="G57" s="39"/>
      <c r="H57" s="36"/>
    </row>
    <row r="58" customHeight="1" spans="1:8">
      <c r="A58" s="11" t="s">
        <v>109</v>
      </c>
      <c r="B58" s="35"/>
      <c r="C58" s="36"/>
      <c r="D58" s="35"/>
      <c r="E58" s="11" t="s">
        <v>110</v>
      </c>
      <c r="F58" s="39"/>
      <c r="G58" s="39"/>
      <c r="H58" s="36"/>
    </row>
    <row r="59" customHeight="1" spans="1:8">
      <c r="A59" s="41" t="s">
        <v>111</v>
      </c>
      <c r="B59" s="36"/>
      <c r="C59" s="36"/>
      <c r="D59" s="36"/>
      <c r="E59" s="11" t="s">
        <v>112</v>
      </c>
      <c r="F59" s="39"/>
      <c r="G59" s="39"/>
      <c r="H59" s="36"/>
    </row>
    <row r="60" customHeight="1" spans="1:8">
      <c r="A60" s="47" t="s">
        <v>113</v>
      </c>
      <c r="B60" s="35">
        <v>2807</v>
      </c>
      <c r="C60" s="35">
        <v>5</v>
      </c>
      <c r="D60" s="35">
        <v>2812</v>
      </c>
      <c r="E60" s="11" t="s">
        <v>114</v>
      </c>
      <c r="F60" s="39"/>
      <c r="G60" s="39"/>
      <c r="H60" s="36"/>
    </row>
    <row r="61" customHeight="1" spans="1:8">
      <c r="A61" s="47" t="s">
        <v>115</v>
      </c>
      <c r="B61" s="35"/>
      <c r="C61" s="35">
        <v>4570</v>
      </c>
      <c r="D61" s="35">
        <v>4570</v>
      </c>
      <c r="E61" s="11" t="s">
        <v>116</v>
      </c>
      <c r="F61" s="39"/>
      <c r="G61" s="37"/>
      <c r="H61" s="37"/>
    </row>
    <row r="62" customHeight="1" spans="1:8">
      <c r="A62" s="41" t="s">
        <v>117</v>
      </c>
      <c r="B62" s="36"/>
      <c r="C62" s="36">
        <v>4570</v>
      </c>
      <c r="D62" s="36">
        <v>4570</v>
      </c>
      <c r="E62" s="11" t="s">
        <v>118</v>
      </c>
      <c r="F62" s="39"/>
      <c r="G62" s="39"/>
      <c r="H62" s="36"/>
    </row>
    <row r="63" customHeight="1" spans="1:8">
      <c r="A63" s="41" t="s">
        <v>119</v>
      </c>
      <c r="B63" s="36"/>
      <c r="C63" s="36"/>
      <c r="D63" s="36"/>
      <c r="E63" s="11" t="s">
        <v>120</v>
      </c>
      <c r="F63" s="42"/>
      <c r="G63" s="37"/>
      <c r="H63" s="37"/>
    </row>
    <row r="64" customHeight="1" spans="1:8">
      <c r="A64" s="9" t="s">
        <v>121</v>
      </c>
      <c r="B64" s="48">
        <f>B6+B7+B52+B53+B54+B58+B60+B61</f>
        <v>84689</v>
      </c>
      <c r="C64" s="48">
        <f>C6+C7+C52+C53+C54+C58+C60+C61</f>
        <v>92626</v>
      </c>
      <c r="D64" s="48">
        <f>D6+D7+D52+D53+D54+D58+D60+D61</f>
        <v>177315</v>
      </c>
      <c r="E64" s="9" t="s">
        <v>122</v>
      </c>
      <c r="F64" s="49">
        <f>F6+F32+F36+F38+F44+F50+F51+F52+F53+F54+F58+F59+F60+F61+F62+F63</f>
        <v>84689</v>
      </c>
      <c r="G64" s="49">
        <f>H64-F64</f>
        <v>92626</v>
      </c>
      <c r="H64" s="49">
        <f>SUM(H6,H53,H38,H36,H44,H32,H50:H52,H54,H58,H60,H59,H61)</f>
        <v>177315</v>
      </c>
    </row>
  </sheetData>
  <autoFilter ref="A1:H64"/>
  <mergeCells count="4">
    <mergeCell ref="A2:H2"/>
    <mergeCell ref="A3:H3"/>
    <mergeCell ref="A4:D4"/>
    <mergeCell ref="E4:H4"/>
  </mergeCells>
  <pageMargins left="1.25902777777778" right="0.700694444444445" top="0.751388888888889" bottom="0.751388888888889" header="0.297916666666667" footer="0.297916666666667"/>
  <pageSetup paperSize="9" scale="3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26"/>
  <sheetViews>
    <sheetView zoomScale="85" zoomScaleNormal="85" workbookViewId="0">
      <selection activeCell="G11" sqref="G11"/>
    </sheetView>
  </sheetViews>
  <sheetFormatPr defaultColWidth="19.1111111111111" defaultRowHeight="30.6" customHeight="1" outlineLevelCol="7"/>
  <cols>
    <col min="1" max="1" width="44.6296296296296" customWidth="1"/>
    <col min="2" max="4" width="9.62962962962963" customWidth="1"/>
    <col min="5" max="5" width="47.8796296296296" customWidth="1"/>
    <col min="6" max="8" width="9.62962962962963" customWidth="1"/>
  </cols>
  <sheetData>
    <row r="1" customHeight="1" spans="1:1">
      <c r="A1" s="1" t="s">
        <v>123</v>
      </c>
    </row>
    <row r="2" customHeight="1" spans="1:8">
      <c r="A2" s="2" t="s">
        <v>124</v>
      </c>
      <c r="B2" s="3"/>
      <c r="C2" s="3"/>
      <c r="D2" s="3"/>
      <c r="E2" s="3"/>
      <c r="F2" s="3"/>
      <c r="G2" s="3"/>
      <c r="H2" s="3"/>
    </row>
    <row r="3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customHeight="1" spans="1:8">
      <c r="A4" s="5" t="s">
        <v>3</v>
      </c>
      <c r="B4" s="6"/>
      <c r="C4" s="6"/>
      <c r="D4" s="7"/>
      <c r="E4" s="8" t="s">
        <v>4</v>
      </c>
      <c r="F4" s="8"/>
      <c r="G4" s="8"/>
      <c r="H4" s="8"/>
    </row>
    <row r="5" ht="41" customHeight="1" spans="1:8">
      <c r="A5" s="9" t="s">
        <v>5</v>
      </c>
      <c r="B5" s="10" t="s">
        <v>6</v>
      </c>
      <c r="C5" s="10" t="s">
        <v>7</v>
      </c>
      <c r="D5" s="10" t="s">
        <v>8</v>
      </c>
      <c r="E5" s="10" t="s">
        <v>5</v>
      </c>
      <c r="F5" s="10" t="s">
        <v>6</v>
      </c>
      <c r="G5" s="10" t="s">
        <v>7</v>
      </c>
      <c r="H5" s="10" t="s">
        <v>8</v>
      </c>
    </row>
    <row r="6" customHeight="1" spans="1:8">
      <c r="A6" s="11" t="s">
        <v>125</v>
      </c>
      <c r="B6" s="12">
        <f>SUM(B7:B23)</f>
        <v>125</v>
      </c>
      <c r="C6" s="12"/>
      <c r="D6" s="12">
        <f>SUM(D7:D23)</f>
        <v>125</v>
      </c>
      <c r="E6" s="13" t="s">
        <v>126</v>
      </c>
      <c r="F6" s="14">
        <f>SUM(F7:F19)</f>
        <v>125</v>
      </c>
      <c r="G6" s="14">
        <f>H6-F6</f>
        <v>286</v>
      </c>
      <c r="H6" s="14">
        <f>SUM(H7:H19)</f>
        <v>411</v>
      </c>
    </row>
    <row r="7" customHeight="1" spans="1:8">
      <c r="A7" s="15" t="s">
        <v>127</v>
      </c>
      <c r="B7" s="16"/>
      <c r="C7" s="16"/>
      <c r="D7" s="16"/>
      <c r="E7" s="17" t="s">
        <v>128</v>
      </c>
      <c r="F7" s="18"/>
      <c r="G7" s="18"/>
      <c r="H7" s="18"/>
    </row>
    <row r="8" customHeight="1" spans="1:8">
      <c r="A8" s="15" t="s">
        <v>129</v>
      </c>
      <c r="B8" s="16"/>
      <c r="C8" s="16"/>
      <c r="D8" s="16"/>
      <c r="E8" s="17" t="s">
        <v>130</v>
      </c>
      <c r="F8" s="18"/>
      <c r="G8" s="18"/>
      <c r="H8" s="18"/>
    </row>
    <row r="9" customHeight="1" spans="1:8">
      <c r="A9" s="15" t="s">
        <v>131</v>
      </c>
      <c r="B9" s="16"/>
      <c r="C9" s="16"/>
      <c r="D9" s="16"/>
      <c r="E9" s="17" t="s">
        <v>132</v>
      </c>
      <c r="F9" s="18"/>
      <c r="G9" s="18"/>
      <c r="H9" s="18"/>
    </row>
    <row r="10" customHeight="1" spans="1:8">
      <c r="A10" s="15" t="s">
        <v>133</v>
      </c>
      <c r="B10" s="16"/>
      <c r="C10" s="16"/>
      <c r="D10" s="16"/>
      <c r="E10" s="17" t="s">
        <v>134</v>
      </c>
      <c r="F10" s="18"/>
      <c r="G10" s="18"/>
      <c r="H10" s="18"/>
    </row>
    <row r="11" customHeight="1" spans="1:8">
      <c r="A11" s="15" t="s">
        <v>135</v>
      </c>
      <c r="B11" s="16"/>
      <c r="C11" s="16"/>
      <c r="D11" s="16"/>
      <c r="E11" s="17" t="s">
        <v>136</v>
      </c>
      <c r="F11" s="18">
        <v>125</v>
      </c>
      <c r="G11" s="18">
        <v>214</v>
      </c>
      <c r="H11" s="18">
        <f>F11+G11</f>
        <v>339</v>
      </c>
    </row>
    <row r="12" customHeight="1" spans="1:8">
      <c r="A12" s="15" t="s">
        <v>137</v>
      </c>
      <c r="B12" s="16"/>
      <c r="C12" s="16"/>
      <c r="D12" s="16"/>
      <c r="E12" s="17" t="s">
        <v>138</v>
      </c>
      <c r="F12" s="18"/>
      <c r="G12" s="18"/>
      <c r="H12" s="18"/>
    </row>
    <row r="13" customHeight="1" spans="1:8">
      <c r="A13" s="15" t="s">
        <v>139</v>
      </c>
      <c r="B13" s="16"/>
      <c r="C13" s="16"/>
      <c r="D13" s="16"/>
      <c r="E13" s="17" t="s">
        <v>140</v>
      </c>
      <c r="F13" s="18"/>
      <c r="G13" s="18"/>
      <c r="H13" s="18"/>
    </row>
    <row r="14" customHeight="1" spans="1:8">
      <c r="A14" s="15" t="s">
        <v>141</v>
      </c>
      <c r="B14" s="16"/>
      <c r="C14" s="16"/>
      <c r="D14" s="16"/>
      <c r="E14" s="17" t="s">
        <v>142</v>
      </c>
      <c r="F14" s="18"/>
      <c r="G14" s="18"/>
      <c r="H14" s="18"/>
    </row>
    <row r="15" customHeight="1" spans="1:8">
      <c r="A15" s="15" t="s">
        <v>143</v>
      </c>
      <c r="B15" s="16"/>
      <c r="C15" s="16"/>
      <c r="D15" s="16"/>
      <c r="E15" s="17" t="s">
        <v>144</v>
      </c>
      <c r="F15" s="18"/>
      <c r="G15" s="18"/>
      <c r="H15" s="18"/>
    </row>
    <row r="16" customHeight="1" spans="1:8">
      <c r="A16" s="15" t="s">
        <v>145</v>
      </c>
      <c r="B16" s="16">
        <v>125</v>
      </c>
      <c r="C16" s="16"/>
      <c r="D16" s="16">
        <v>125</v>
      </c>
      <c r="E16" s="17" t="s">
        <v>146</v>
      </c>
      <c r="F16" s="18"/>
      <c r="G16" s="18"/>
      <c r="H16" s="18"/>
    </row>
    <row r="17" customHeight="1" spans="1:8">
      <c r="A17" s="15" t="s">
        <v>147</v>
      </c>
      <c r="B17" s="16"/>
      <c r="C17" s="16"/>
      <c r="D17" s="16"/>
      <c r="E17" s="17" t="s">
        <v>148</v>
      </c>
      <c r="F17" s="18"/>
      <c r="G17" s="18">
        <v>72</v>
      </c>
      <c r="H17" s="18">
        <v>72</v>
      </c>
    </row>
    <row r="18" customHeight="1" spans="1:8">
      <c r="A18" s="15" t="s">
        <v>149</v>
      </c>
      <c r="B18" s="16"/>
      <c r="C18" s="16"/>
      <c r="D18" s="16"/>
      <c r="E18" s="17" t="s">
        <v>150</v>
      </c>
      <c r="F18" s="18"/>
      <c r="G18" s="18"/>
      <c r="H18" s="18"/>
    </row>
    <row r="19" customHeight="1" spans="1:8">
      <c r="A19" s="15" t="s">
        <v>151</v>
      </c>
      <c r="B19" s="16"/>
      <c r="C19" s="16"/>
      <c r="D19" s="16"/>
      <c r="E19" s="17" t="s">
        <v>152</v>
      </c>
      <c r="F19" s="18"/>
      <c r="G19" s="18"/>
      <c r="H19" s="18"/>
    </row>
    <row r="20" customHeight="1" spans="1:8">
      <c r="A20" s="15" t="s">
        <v>153</v>
      </c>
      <c r="B20" s="16"/>
      <c r="C20" s="16"/>
      <c r="D20" s="16"/>
      <c r="E20" s="11" t="s">
        <v>71</v>
      </c>
      <c r="F20" s="12"/>
      <c r="G20" s="14">
        <v>40</v>
      </c>
      <c r="H20" s="12">
        <v>40</v>
      </c>
    </row>
    <row r="21" customHeight="1" spans="1:8">
      <c r="A21" s="15" t="s">
        <v>154</v>
      </c>
      <c r="B21" s="16"/>
      <c r="C21" s="16"/>
      <c r="D21" s="16"/>
      <c r="E21" s="19" t="s">
        <v>155</v>
      </c>
      <c r="F21" s="16"/>
      <c r="G21" s="18">
        <v>40</v>
      </c>
      <c r="H21" s="16">
        <v>40</v>
      </c>
    </row>
    <row r="22" customHeight="1" spans="1:8">
      <c r="A22" s="15" t="s">
        <v>156</v>
      </c>
      <c r="B22" s="16"/>
      <c r="C22" s="16"/>
      <c r="D22" s="16"/>
      <c r="E22" s="20" t="s">
        <v>157</v>
      </c>
      <c r="F22" s="18"/>
      <c r="G22" s="18"/>
      <c r="H22" s="18"/>
    </row>
    <row r="23" customHeight="1" spans="1:8">
      <c r="A23" s="15" t="s">
        <v>158</v>
      </c>
      <c r="B23" s="16"/>
      <c r="C23" s="16"/>
      <c r="D23" s="16"/>
      <c r="E23" s="20" t="s">
        <v>83</v>
      </c>
      <c r="F23" s="16"/>
      <c r="G23" s="18"/>
      <c r="H23" s="16"/>
    </row>
    <row r="24" customHeight="1" spans="1:8">
      <c r="A24" s="11" t="s">
        <v>159</v>
      </c>
      <c r="B24" s="16"/>
      <c r="C24" s="16"/>
      <c r="D24" s="16"/>
      <c r="E24" s="20" t="s">
        <v>160</v>
      </c>
      <c r="F24" s="16"/>
      <c r="G24" s="18"/>
      <c r="H24" s="16"/>
    </row>
    <row r="25" customHeight="1" spans="1:8">
      <c r="A25" s="11" t="s">
        <v>161</v>
      </c>
      <c r="B25" s="12"/>
      <c r="C25" s="12">
        <v>326</v>
      </c>
      <c r="D25" s="12">
        <v>326</v>
      </c>
      <c r="E25" s="11" t="s">
        <v>162</v>
      </c>
      <c r="F25" s="19"/>
      <c r="G25" s="16"/>
      <c r="H25" s="16"/>
    </row>
    <row r="26" customHeight="1" spans="1:8">
      <c r="A26" s="9" t="s">
        <v>121</v>
      </c>
      <c r="B26" s="21">
        <f>B6+B24+B25</f>
        <v>125</v>
      </c>
      <c r="C26" s="21">
        <f>D26-B26</f>
        <v>326</v>
      </c>
      <c r="D26" s="21">
        <f>D6+D24+D25</f>
        <v>451</v>
      </c>
      <c r="E26" s="9" t="s">
        <v>163</v>
      </c>
      <c r="F26" s="22">
        <f>F6+F20+F22+F23+F24+F25</f>
        <v>125</v>
      </c>
      <c r="G26" s="22">
        <f>H26-F26</f>
        <v>326</v>
      </c>
      <c r="H26" s="22">
        <f>H6+H20+H22+H23+H24+H25</f>
        <v>451</v>
      </c>
    </row>
  </sheetData>
  <mergeCells count="4">
    <mergeCell ref="A2:H2"/>
    <mergeCell ref="A3:H3"/>
    <mergeCell ref="A4:D4"/>
    <mergeCell ref="E4:H4"/>
  </mergeCells>
  <pageMargins left="0.700694444444445" right="0" top="0.751388888888889" bottom="0.751388888888889" header="0.297916666666667" footer="0.297916666666667"/>
  <pageSetup paperSize="9" scale="6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一般公共预算调整方案</vt:lpstr>
      <vt:lpstr>政府性基金预算调整方案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投资股-李仕昂</cp:lastModifiedBy>
  <dcterms:created xsi:type="dcterms:W3CDTF">2015-06-05T18:19:00Z</dcterms:created>
  <dcterms:modified xsi:type="dcterms:W3CDTF">2022-09-15T07:01:08Z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2052-10.1.0.6029</vt:lpwstr>
  </property>
</Properties>
</file>