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"/>
  </bookViews>
  <sheets>
    <sheet name="一般公共预算调整方案" sheetId="1" r:id="rId1"/>
    <sheet name="政府性基金预算调整方案" sheetId="2" r:id="rId2"/>
  </sheets>
  <calcPr calcId="144525" concurrentCalc="0"/>
</workbook>
</file>

<file path=xl/sharedStrings.xml><?xml version="1.0" encoding="utf-8"?>
<sst xmlns="http://schemas.openxmlformats.org/spreadsheetml/2006/main" count="132">
  <si>
    <t>附件1:</t>
  </si>
  <si>
    <t>2019年红原县一般公共预算中期调整收支平衡表</t>
  </si>
  <si>
    <t>单位：万元</t>
  </si>
  <si>
    <t>收  入</t>
  </si>
  <si>
    <t>支  出</t>
  </si>
  <si>
    <t>项目</t>
  </si>
  <si>
    <t>年初预算数</t>
  </si>
  <si>
    <t>调整数</t>
  </si>
  <si>
    <t>调整后预算数</t>
  </si>
  <si>
    <t>一般公共预算收入</t>
  </si>
  <si>
    <t>一般公共预算支出</t>
  </si>
  <si>
    <t>上级补助收入</t>
  </si>
  <si>
    <t>一般公共服务支出</t>
  </si>
  <si>
    <t xml:space="preserve">  返还性收入</t>
  </si>
  <si>
    <t>外交支出</t>
  </si>
  <si>
    <t xml:space="preserve">     所得税基数返还收入 </t>
  </si>
  <si>
    <t>国防支出</t>
  </si>
  <si>
    <t xml:space="preserve">     成品油税费改革税收返还收入</t>
  </si>
  <si>
    <t>公共安全支出</t>
  </si>
  <si>
    <t xml:space="preserve">     增值税税收返还收入</t>
  </si>
  <si>
    <t>教育支出</t>
  </si>
  <si>
    <t xml:space="preserve">     消费税税收返还收入</t>
  </si>
  <si>
    <t>科学技术支出</t>
  </si>
  <si>
    <t xml:space="preserve">     增值税五五分享税收返还收入</t>
  </si>
  <si>
    <t>文化旅游体育与传媒支出</t>
  </si>
  <si>
    <t xml:space="preserve">     其他税收返还收入</t>
  </si>
  <si>
    <t>社会保障和就业支出</t>
  </si>
  <si>
    <t xml:space="preserve">  一般性转移支付收入</t>
  </si>
  <si>
    <t>卫生健康支出</t>
  </si>
  <si>
    <t xml:space="preserve">      体制补助收入</t>
  </si>
  <si>
    <t>节能环保支出</t>
  </si>
  <si>
    <t xml:space="preserve">      均衡性转移支付收入</t>
  </si>
  <si>
    <t>城乡社区支出</t>
  </si>
  <si>
    <t xml:space="preserve">      县级基本财力保障机制奖补资金收入</t>
  </si>
  <si>
    <t>农林水支出</t>
  </si>
  <si>
    <t xml:space="preserve">      结算补助收入</t>
  </si>
  <si>
    <t>交通运输支出</t>
  </si>
  <si>
    <t xml:space="preserve">      资源枯竭型城市转移支付补助收入</t>
  </si>
  <si>
    <t>资源勘探信息等支出</t>
  </si>
  <si>
    <t xml:space="preserve">      企业事业单位划转补助收入</t>
  </si>
  <si>
    <t>商业服务业等支出</t>
  </si>
  <si>
    <t xml:space="preserve">      成品油税费改革转移支付补助收入</t>
  </si>
  <si>
    <t>金融支出</t>
  </si>
  <si>
    <t xml:space="preserve">      基层公检法司转移支付收入</t>
  </si>
  <si>
    <t>自然资源海洋气象等支出</t>
  </si>
  <si>
    <t xml:space="preserve">      城乡义务教育转移支付收入</t>
  </si>
  <si>
    <t>住房保障支出</t>
  </si>
  <si>
    <t xml:space="preserve">      基本养老金转移支付收入</t>
  </si>
  <si>
    <t>粮油物资储备支出</t>
  </si>
  <si>
    <t xml:space="preserve">      城乡居民医疗保险转移支付收入</t>
  </si>
  <si>
    <t>灾害防治及应急管理支出</t>
  </si>
  <si>
    <t xml:space="preserve">      农村综合改革转移支付收入</t>
  </si>
  <si>
    <t>预备费</t>
  </si>
  <si>
    <t xml:space="preserve">      产粮（油）大县奖励资金收入</t>
  </si>
  <si>
    <t>其他支出</t>
  </si>
  <si>
    <t xml:space="preserve">      重点生态功能区转移支付收入</t>
  </si>
  <si>
    <t>债务付息支出</t>
  </si>
  <si>
    <t xml:space="preserve">      固定数额补助收入</t>
  </si>
  <si>
    <t>债务发行费用支出</t>
  </si>
  <si>
    <t xml:space="preserve">      革命老区转移支付收入</t>
  </si>
  <si>
    <t>上解上级支出</t>
  </si>
  <si>
    <t xml:space="preserve">      民族地区转移支付收入</t>
  </si>
  <si>
    <t xml:space="preserve">  体制上解支出</t>
  </si>
  <si>
    <t xml:space="preserve">      边疆地区转移支付收入</t>
  </si>
  <si>
    <t xml:space="preserve">  专项上解支出</t>
  </si>
  <si>
    <t xml:space="preserve">      贫困地区转移支付收入</t>
  </si>
  <si>
    <t>债务还本支出</t>
  </si>
  <si>
    <t xml:space="preserve">      其他一般性转移支付收入</t>
  </si>
  <si>
    <t xml:space="preserve">  地方政府一般债务还本支出</t>
  </si>
  <si>
    <t xml:space="preserve">  专项转移支付收入</t>
  </si>
  <si>
    <t xml:space="preserve">    地方政府一般债券还本支出</t>
  </si>
  <si>
    <t>下级上解收入</t>
  </si>
  <si>
    <t xml:space="preserve">    地方政府向外国政府借款还本支出</t>
  </si>
  <si>
    <t>待偿债置换一般债券上年结余</t>
  </si>
  <si>
    <t xml:space="preserve">    地方政府向国际组织借款还本支出</t>
  </si>
  <si>
    <t>上年结余</t>
  </si>
  <si>
    <t xml:space="preserve">    地方政府其他一般债务还本支出</t>
  </si>
  <si>
    <t>债务转贷收入</t>
  </si>
  <si>
    <t>援助其他地区支出</t>
  </si>
  <si>
    <t xml:space="preserve">  地方政府一般债务转贷收入</t>
  </si>
  <si>
    <t xml:space="preserve">  援助其他省(自治区、直辖市、计划单列市)支出</t>
  </si>
  <si>
    <t>调入预算稳定调节基金</t>
  </si>
  <si>
    <t>待偿债置换一般债券结余</t>
  </si>
  <si>
    <t>接受其他地区援助收入</t>
  </si>
  <si>
    <t>年终结余</t>
  </si>
  <si>
    <t xml:space="preserve">  接受其他省(自治区、直辖市、计划单列市)援助收入</t>
  </si>
  <si>
    <t>减:结转下年的支出</t>
  </si>
  <si>
    <t xml:space="preserve">  接受省内其他地市(区)援助收入</t>
  </si>
  <si>
    <t>净结余</t>
  </si>
  <si>
    <t>收  入  总  计</t>
  </si>
  <si>
    <t>支  出  总  计</t>
  </si>
  <si>
    <t>附件2:</t>
  </si>
  <si>
    <t>2019年红原县政府性基金中期调整收支平衡表</t>
  </si>
  <si>
    <t>政府性基金收入</t>
  </si>
  <si>
    <t>政府性基金预算支出合计</t>
  </si>
  <si>
    <t xml:space="preserve">  农网还贷资金收入</t>
  </si>
  <si>
    <t xml:space="preserve">  科学技术支出</t>
  </si>
  <si>
    <t xml:space="preserve">  铁路建设基金收入</t>
  </si>
  <si>
    <t xml:space="preserve">  文化体育与传媒支出</t>
  </si>
  <si>
    <t xml:space="preserve">  民航发展基金收入</t>
  </si>
  <si>
    <t xml:space="preserve">  社会保障和就业支出</t>
  </si>
  <si>
    <t xml:space="preserve">  海南省高等级公路车辆通行附加费收入</t>
  </si>
  <si>
    <t xml:space="preserve">  节能环保支出</t>
  </si>
  <si>
    <t xml:space="preserve">  港口建设费收入</t>
  </si>
  <si>
    <t xml:space="preserve">  城乡社区支出</t>
  </si>
  <si>
    <t xml:space="preserve">  旅游发展基金收入</t>
  </si>
  <si>
    <t xml:space="preserve">  农林水支出</t>
  </si>
  <si>
    <t xml:space="preserve">  国家电影事业发展专项资金收入</t>
  </si>
  <si>
    <t xml:space="preserve">  交通运输支出</t>
  </si>
  <si>
    <t xml:space="preserve">  国有土地收益基金收入</t>
  </si>
  <si>
    <t xml:space="preserve">  资源勘探信息等支出</t>
  </si>
  <si>
    <t xml:space="preserve">  农业土地开发资金收入</t>
  </si>
  <si>
    <t xml:space="preserve">  商业服务业等支出</t>
  </si>
  <si>
    <t xml:space="preserve">  国有土地使用权出让收入</t>
  </si>
  <si>
    <t xml:space="preserve">  金融支出</t>
  </si>
  <si>
    <t xml:space="preserve">  大中型水库移民后期扶持基金收入</t>
  </si>
  <si>
    <t xml:space="preserve">  其他支出</t>
  </si>
  <si>
    <t xml:space="preserve">  大中型水库库区基金收入</t>
  </si>
  <si>
    <t xml:space="preserve">  债务付息支出</t>
  </si>
  <si>
    <t xml:space="preserve">  三峡水库库区基金收入</t>
  </si>
  <si>
    <t xml:space="preserve">  债务发行费用支出</t>
  </si>
  <si>
    <t xml:space="preserve">  中央特别国债经营基金收入</t>
  </si>
  <si>
    <t xml:space="preserve">  中央特别国债经营基金财务收入</t>
  </si>
  <si>
    <t xml:space="preserve">  地方政府专项债务还本支出</t>
  </si>
  <si>
    <t xml:space="preserve">  彩票公益金收入</t>
  </si>
  <si>
    <t>政府性基金预算调出资金</t>
  </si>
  <si>
    <t xml:space="preserve">  城市基础设施配套费收入</t>
  </si>
  <si>
    <t>债务转贷支出</t>
  </si>
  <si>
    <t>政府性基金预算上年结余</t>
  </si>
  <si>
    <t>政府性基金预算计划单列市上解省支出</t>
  </si>
  <si>
    <t>政府性基金上级补助收入</t>
  </si>
  <si>
    <t>政府性基金预算年终结余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</si>
</sst>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9" fillId="22" borderId="11" applyNumberFormat="0" applyAlignment="0" applyProtection="0">
      <alignment vertical="center"/>
    </xf>
    <xf numFmtId="0" fontId="30" fillId="22" borderId="6" applyNumberFormat="0" applyAlignment="0" applyProtection="0">
      <alignment vertical="center"/>
    </xf>
    <xf numFmtId="0" fontId="31" fillId="25" borderId="12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 indent="1"/>
    </xf>
    <xf numFmtId="0" fontId="11" fillId="0" borderId="4" xfId="0" applyFont="1" applyBorder="1" applyAlignment="1">
      <alignment vertical="center"/>
    </xf>
    <xf numFmtId="3" fontId="12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opLeftCell="A28" workbookViewId="0">
      <selection activeCell="C42" sqref="C42"/>
    </sheetView>
  </sheetViews>
  <sheetFormatPr defaultColWidth="9" defaultRowHeight="29.4" customHeight="1" outlineLevelCol="7"/>
  <cols>
    <col min="1" max="1" width="38.775" customWidth="1"/>
    <col min="2" max="4" width="14.875" customWidth="1"/>
    <col min="5" max="5" width="38.775" customWidth="1"/>
    <col min="6" max="8" width="14.875" customWidth="1"/>
    <col min="9" max="9" width="9" style="21"/>
  </cols>
  <sheetData>
    <row r="1" customHeight="1" spans="1:1">
      <c r="A1" s="1" t="s">
        <v>0</v>
      </c>
    </row>
    <row r="2" customHeight="1" spans="1:8">
      <c r="A2" s="22" t="s">
        <v>1</v>
      </c>
      <c r="B2" s="22"/>
      <c r="C2" s="22"/>
      <c r="D2" s="22"/>
      <c r="E2" s="22"/>
      <c r="F2" s="22"/>
      <c r="G2" s="22"/>
      <c r="H2" s="22"/>
    </row>
    <row r="3" customHeight="1" spans="1:8">
      <c r="A3" s="23" t="s">
        <v>2</v>
      </c>
      <c r="B3" s="23"/>
      <c r="C3" s="23"/>
      <c r="D3" s="23"/>
      <c r="E3" s="23"/>
      <c r="F3" s="23"/>
      <c r="G3" s="23"/>
      <c r="H3" s="23"/>
    </row>
    <row r="4" customHeight="1" spans="1:8">
      <c r="A4" s="24" t="s">
        <v>3</v>
      </c>
      <c r="B4" s="25"/>
      <c r="C4" s="25"/>
      <c r="D4" s="26"/>
      <c r="E4" s="9" t="s">
        <v>4</v>
      </c>
      <c r="F4" s="9"/>
      <c r="G4" s="9"/>
      <c r="H4" s="9"/>
    </row>
    <row r="5" customHeight="1" spans="1:8">
      <c r="A5" s="27" t="s">
        <v>5</v>
      </c>
      <c r="B5" s="27" t="s">
        <v>6</v>
      </c>
      <c r="C5" s="27" t="s">
        <v>7</v>
      </c>
      <c r="D5" s="27" t="s">
        <v>8</v>
      </c>
      <c r="E5" s="27" t="s">
        <v>5</v>
      </c>
      <c r="F5" s="27" t="s">
        <v>6</v>
      </c>
      <c r="G5" s="27" t="s">
        <v>7</v>
      </c>
      <c r="H5" s="27" t="s">
        <v>8</v>
      </c>
    </row>
    <row r="6" customHeight="1" spans="1:8">
      <c r="A6" s="11" t="s">
        <v>9</v>
      </c>
      <c r="B6" s="28">
        <v>4600</v>
      </c>
      <c r="C6" s="28"/>
      <c r="D6" s="28">
        <v>4600</v>
      </c>
      <c r="E6" s="11" t="s">
        <v>10</v>
      </c>
      <c r="F6" s="28">
        <f>SUM(F7:F27)</f>
        <v>56606</v>
      </c>
      <c r="G6" s="28">
        <f>SUM(G7:G29)</f>
        <v>72233</v>
      </c>
      <c r="H6" s="28">
        <f>SUM(H7:H29)</f>
        <v>128839</v>
      </c>
    </row>
    <row r="7" customHeight="1" spans="1:8">
      <c r="A7" s="11" t="s">
        <v>11</v>
      </c>
      <c r="B7" s="28">
        <f>SUM(B8,B15,B36)</f>
        <v>53340</v>
      </c>
      <c r="C7" s="28">
        <f>D7-B7</f>
        <v>60481</v>
      </c>
      <c r="D7" s="28">
        <f>SUM(D8,D15,D36)</f>
        <v>113821</v>
      </c>
      <c r="E7" s="29" t="s">
        <v>12</v>
      </c>
      <c r="F7" s="28">
        <v>11567</v>
      </c>
      <c r="G7" s="28">
        <f>H7-F7</f>
        <v>4966</v>
      </c>
      <c r="H7" s="28">
        <v>16533</v>
      </c>
    </row>
    <row r="8" customHeight="1" spans="1:8">
      <c r="A8" s="11" t="s">
        <v>13</v>
      </c>
      <c r="B8" s="28">
        <f>SUM(B9:B14)</f>
        <v>447</v>
      </c>
      <c r="C8" s="28"/>
      <c r="D8" s="28">
        <f>SUM(D9:D14)</f>
        <v>447</v>
      </c>
      <c r="E8" s="29" t="s">
        <v>14</v>
      </c>
      <c r="F8" s="28"/>
      <c r="G8" s="28"/>
      <c r="H8" s="28"/>
    </row>
    <row r="9" customHeight="1" spans="1:8">
      <c r="A9" s="30" t="s">
        <v>15</v>
      </c>
      <c r="B9" s="28">
        <v>28</v>
      </c>
      <c r="C9" s="28"/>
      <c r="D9" s="28">
        <f t="shared" ref="D9:D13" si="0">SUM(B9:C9)</f>
        <v>28</v>
      </c>
      <c r="E9" s="29" t="s">
        <v>16</v>
      </c>
      <c r="F9" s="28"/>
      <c r="G9" s="28">
        <f t="shared" ref="G9:G27" si="1">H9-F9</f>
        <v>22</v>
      </c>
      <c r="H9" s="28">
        <v>22</v>
      </c>
    </row>
    <row r="10" customHeight="1" spans="1:8">
      <c r="A10" s="30" t="s">
        <v>17</v>
      </c>
      <c r="B10" s="28"/>
      <c r="C10" s="28"/>
      <c r="D10" s="28"/>
      <c r="E10" s="29" t="s">
        <v>18</v>
      </c>
      <c r="F10" s="28">
        <v>4297</v>
      </c>
      <c r="G10" s="28">
        <f t="shared" si="1"/>
        <v>1580</v>
      </c>
      <c r="H10" s="28">
        <v>5877</v>
      </c>
    </row>
    <row r="11" customHeight="1" spans="1:8">
      <c r="A11" s="30" t="s">
        <v>19</v>
      </c>
      <c r="B11" s="28">
        <v>192</v>
      </c>
      <c r="C11" s="28"/>
      <c r="D11" s="28">
        <f t="shared" si="0"/>
        <v>192</v>
      </c>
      <c r="E11" s="29" t="s">
        <v>20</v>
      </c>
      <c r="F11" s="28">
        <v>10394</v>
      </c>
      <c r="G11" s="28">
        <f t="shared" si="1"/>
        <v>9943</v>
      </c>
      <c r="H11" s="28">
        <v>20337</v>
      </c>
    </row>
    <row r="12" customHeight="1" spans="1:8">
      <c r="A12" s="30" t="s">
        <v>21</v>
      </c>
      <c r="B12" s="28"/>
      <c r="C12" s="28"/>
      <c r="D12" s="28"/>
      <c r="E12" s="29" t="s">
        <v>22</v>
      </c>
      <c r="F12" s="28">
        <v>190</v>
      </c>
      <c r="G12" s="28">
        <f t="shared" si="1"/>
        <v>90</v>
      </c>
      <c r="H12" s="28">
        <v>280</v>
      </c>
    </row>
    <row r="13" customHeight="1" spans="1:8">
      <c r="A13" s="30" t="s">
        <v>23</v>
      </c>
      <c r="B13" s="28">
        <v>227</v>
      </c>
      <c r="C13" s="28"/>
      <c r="D13" s="28">
        <f t="shared" si="0"/>
        <v>227</v>
      </c>
      <c r="E13" s="29" t="s">
        <v>24</v>
      </c>
      <c r="F13" s="28">
        <v>895</v>
      </c>
      <c r="G13" s="28">
        <f t="shared" si="1"/>
        <v>9386</v>
      </c>
      <c r="H13" s="28">
        <v>10281</v>
      </c>
    </row>
    <row r="14" customHeight="1" spans="1:8">
      <c r="A14" s="30" t="s">
        <v>25</v>
      </c>
      <c r="B14" s="28"/>
      <c r="C14" s="28"/>
      <c r="D14" s="28"/>
      <c r="E14" s="29" t="s">
        <v>26</v>
      </c>
      <c r="F14" s="28">
        <v>8938</v>
      </c>
      <c r="G14" s="28">
        <f t="shared" si="1"/>
        <v>4053</v>
      </c>
      <c r="H14" s="28">
        <v>12991</v>
      </c>
    </row>
    <row r="15" customHeight="1" spans="1:8">
      <c r="A15" s="11" t="s">
        <v>27</v>
      </c>
      <c r="B15" s="28">
        <f>SUM(B16:B35)</f>
        <v>52893</v>
      </c>
      <c r="C15" s="28">
        <f>SUM(C16:C35)</f>
        <v>35471</v>
      </c>
      <c r="D15" s="28">
        <f>SUM(D16:D35)</f>
        <v>88364</v>
      </c>
      <c r="E15" s="29" t="s">
        <v>28</v>
      </c>
      <c r="F15" s="28">
        <v>6267</v>
      </c>
      <c r="G15" s="28">
        <f t="shared" si="1"/>
        <v>1366</v>
      </c>
      <c r="H15" s="28">
        <v>7633</v>
      </c>
    </row>
    <row r="16" customHeight="1" spans="1:8">
      <c r="A16" s="30" t="s">
        <v>29</v>
      </c>
      <c r="B16" s="28">
        <v>230</v>
      </c>
      <c r="C16" s="28"/>
      <c r="D16" s="28">
        <f t="shared" ref="D16:D30" si="2">SUM(B16:C16)</f>
        <v>230</v>
      </c>
      <c r="E16" s="29" t="s">
        <v>30</v>
      </c>
      <c r="F16" s="28">
        <v>239</v>
      </c>
      <c r="G16" s="28">
        <f t="shared" si="1"/>
        <v>2240</v>
      </c>
      <c r="H16" s="28">
        <v>2479</v>
      </c>
    </row>
    <row r="17" customHeight="1" spans="1:8">
      <c r="A17" s="30" t="s">
        <v>31</v>
      </c>
      <c r="B17" s="28">
        <v>24114</v>
      </c>
      <c r="C17" s="28">
        <f>D17-B17</f>
        <v>4453</v>
      </c>
      <c r="D17" s="28">
        <v>28567</v>
      </c>
      <c r="E17" s="29" t="s">
        <v>32</v>
      </c>
      <c r="F17" s="28">
        <v>353</v>
      </c>
      <c r="G17" s="28">
        <f t="shared" si="1"/>
        <v>9980</v>
      </c>
      <c r="H17" s="28">
        <v>10333</v>
      </c>
    </row>
    <row r="18" customHeight="1" spans="1:8">
      <c r="A18" s="30" t="s">
        <v>33</v>
      </c>
      <c r="B18" s="28">
        <v>7119</v>
      </c>
      <c r="C18" s="28"/>
      <c r="D18" s="28">
        <f t="shared" si="2"/>
        <v>7119</v>
      </c>
      <c r="E18" s="29" t="s">
        <v>34</v>
      </c>
      <c r="F18" s="28">
        <v>7476</v>
      </c>
      <c r="G18" s="28">
        <f t="shared" si="1"/>
        <v>26707</v>
      </c>
      <c r="H18" s="28">
        <v>34183</v>
      </c>
    </row>
    <row r="19" customHeight="1" spans="1:8">
      <c r="A19" s="30" t="s">
        <v>35</v>
      </c>
      <c r="B19" s="28">
        <v>5949</v>
      </c>
      <c r="C19" s="28"/>
      <c r="D19" s="28">
        <f t="shared" si="2"/>
        <v>5949</v>
      </c>
      <c r="E19" s="29" t="s">
        <v>36</v>
      </c>
      <c r="F19" s="28">
        <v>267</v>
      </c>
      <c r="G19" s="28">
        <f t="shared" si="1"/>
        <v>757</v>
      </c>
      <c r="H19" s="28">
        <v>1024</v>
      </c>
    </row>
    <row r="20" customHeight="1" spans="1:8">
      <c r="A20" s="30" t="s">
        <v>37</v>
      </c>
      <c r="B20" s="28"/>
      <c r="C20" s="28"/>
      <c r="D20" s="28"/>
      <c r="E20" s="29" t="s">
        <v>38</v>
      </c>
      <c r="F20" s="28"/>
      <c r="G20" s="28">
        <f t="shared" si="1"/>
        <v>6</v>
      </c>
      <c r="H20" s="28">
        <v>6</v>
      </c>
    </row>
    <row r="21" customHeight="1" spans="1:8">
      <c r="A21" s="30" t="s">
        <v>39</v>
      </c>
      <c r="B21" s="28"/>
      <c r="C21" s="28"/>
      <c r="D21" s="28"/>
      <c r="E21" s="29" t="s">
        <v>40</v>
      </c>
      <c r="F21" s="28">
        <v>72</v>
      </c>
      <c r="G21" s="28">
        <f t="shared" si="1"/>
        <v>224</v>
      </c>
      <c r="H21" s="28">
        <v>296</v>
      </c>
    </row>
    <row r="22" customHeight="1" spans="1:8">
      <c r="A22" s="30" t="s">
        <v>41</v>
      </c>
      <c r="B22" s="28"/>
      <c r="C22" s="28"/>
      <c r="D22" s="28"/>
      <c r="E22" s="29" t="s">
        <v>42</v>
      </c>
      <c r="F22" s="28"/>
      <c r="G22" s="28"/>
      <c r="H22" s="28"/>
    </row>
    <row r="23" customHeight="1" spans="1:8">
      <c r="A23" s="30" t="s">
        <v>43</v>
      </c>
      <c r="B23" s="28"/>
      <c r="C23" s="28"/>
      <c r="D23" s="28"/>
      <c r="E23" s="29" t="s">
        <v>44</v>
      </c>
      <c r="F23" s="28">
        <v>263</v>
      </c>
      <c r="G23" s="28">
        <f t="shared" si="1"/>
        <v>72</v>
      </c>
      <c r="H23" s="28">
        <v>335</v>
      </c>
    </row>
    <row r="24" customHeight="1" spans="1:8">
      <c r="A24" s="30" t="s">
        <v>45</v>
      </c>
      <c r="B24" s="28"/>
      <c r="C24" s="28"/>
      <c r="D24" s="28"/>
      <c r="E24" s="29" t="s">
        <v>46</v>
      </c>
      <c r="F24" s="28">
        <v>4290</v>
      </c>
      <c r="G24" s="28">
        <f t="shared" si="1"/>
        <v>0</v>
      </c>
      <c r="H24" s="28">
        <v>4290</v>
      </c>
    </row>
    <row r="25" customHeight="1" spans="1:8">
      <c r="A25" s="30" t="s">
        <v>47</v>
      </c>
      <c r="B25" s="28"/>
      <c r="C25" s="28"/>
      <c r="D25" s="28"/>
      <c r="E25" s="29" t="s">
        <v>48</v>
      </c>
      <c r="F25" s="28">
        <v>107</v>
      </c>
      <c r="G25" s="28">
        <f t="shared" si="1"/>
        <v>206</v>
      </c>
      <c r="H25" s="28">
        <v>313</v>
      </c>
    </row>
    <row r="26" customHeight="1" spans="1:8">
      <c r="A26" s="30" t="s">
        <v>49</v>
      </c>
      <c r="B26" s="28"/>
      <c r="C26" s="28"/>
      <c r="D26" s="28"/>
      <c r="E26" s="29" t="s">
        <v>50</v>
      </c>
      <c r="F26" s="28">
        <v>133</v>
      </c>
      <c r="G26" s="28">
        <f t="shared" si="1"/>
        <v>884</v>
      </c>
      <c r="H26" s="28">
        <v>1017</v>
      </c>
    </row>
    <row r="27" customHeight="1" spans="1:8">
      <c r="A27" s="30" t="s">
        <v>51</v>
      </c>
      <c r="B27" s="28">
        <v>134</v>
      </c>
      <c r="C27" s="28"/>
      <c r="D27" s="28">
        <f t="shared" si="2"/>
        <v>134</v>
      </c>
      <c r="E27" s="29" t="s">
        <v>52</v>
      </c>
      <c r="F27" s="28">
        <v>858</v>
      </c>
      <c r="G27" s="28">
        <f t="shared" si="1"/>
        <v>-858</v>
      </c>
      <c r="H27" s="28"/>
    </row>
    <row r="28" customHeight="1" spans="1:8">
      <c r="A28" s="30" t="s">
        <v>53</v>
      </c>
      <c r="B28" s="28"/>
      <c r="C28" s="28"/>
      <c r="D28" s="28"/>
      <c r="E28" s="29" t="s">
        <v>54</v>
      </c>
      <c r="F28" s="28"/>
      <c r="G28" s="28">
        <v>50</v>
      </c>
      <c r="H28" s="28">
        <v>50</v>
      </c>
    </row>
    <row r="29" customHeight="1" spans="1:8">
      <c r="A29" s="30" t="s">
        <v>55</v>
      </c>
      <c r="B29" s="28">
        <v>1031</v>
      </c>
      <c r="C29" s="28">
        <f t="shared" ref="C29:C32" si="3">D29-B29</f>
        <v>2917</v>
      </c>
      <c r="D29" s="28">
        <v>3948</v>
      </c>
      <c r="E29" s="29" t="s">
        <v>56</v>
      </c>
      <c r="F29" s="28"/>
      <c r="G29" s="28">
        <v>559</v>
      </c>
      <c r="H29" s="28">
        <v>559</v>
      </c>
    </row>
    <row r="30" customHeight="1" spans="1:8">
      <c r="A30" s="30" t="s">
        <v>57</v>
      </c>
      <c r="B30" s="28">
        <v>11407</v>
      </c>
      <c r="C30" s="28"/>
      <c r="D30" s="28">
        <f t="shared" si="2"/>
        <v>11407</v>
      </c>
      <c r="E30" s="29" t="s">
        <v>58</v>
      </c>
      <c r="F30" s="28"/>
      <c r="G30" s="28"/>
      <c r="H30" s="28"/>
    </row>
    <row r="31" customHeight="1" spans="1:8">
      <c r="A31" s="30" t="s">
        <v>59</v>
      </c>
      <c r="B31" s="28"/>
      <c r="C31" s="28">
        <f t="shared" si="3"/>
        <v>1100</v>
      </c>
      <c r="D31" s="28">
        <v>1100</v>
      </c>
      <c r="E31" s="11" t="s">
        <v>60</v>
      </c>
      <c r="F31" s="28">
        <f>F32+F33</f>
        <v>364</v>
      </c>
      <c r="G31" s="28"/>
      <c r="H31" s="28">
        <v>364</v>
      </c>
    </row>
    <row r="32" customHeight="1" spans="1:8">
      <c r="A32" s="30" t="s">
        <v>61</v>
      </c>
      <c r="B32" s="28">
        <v>2909</v>
      </c>
      <c r="C32" s="28">
        <f t="shared" si="3"/>
        <v>297</v>
      </c>
      <c r="D32" s="28">
        <v>3206</v>
      </c>
      <c r="E32" s="30" t="s">
        <v>62</v>
      </c>
      <c r="F32" s="28"/>
      <c r="G32" s="28"/>
      <c r="H32" s="28"/>
    </row>
    <row r="33" customHeight="1" spans="1:8">
      <c r="A33" s="30" t="s">
        <v>63</v>
      </c>
      <c r="B33" s="28"/>
      <c r="C33" s="28"/>
      <c r="D33" s="28"/>
      <c r="E33" s="30" t="s">
        <v>64</v>
      </c>
      <c r="F33" s="28">
        <v>364</v>
      </c>
      <c r="G33" s="28"/>
      <c r="H33" s="28">
        <f>SUM(F33:G33)</f>
        <v>364</v>
      </c>
    </row>
    <row r="34" customHeight="1" spans="1:8">
      <c r="A34" s="30" t="s">
        <v>65</v>
      </c>
      <c r="B34" s="28"/>
      <c r="C34" s="28"/>
      <c r="D34" s="28"/>
      <c r="E34" s="11" t="s">
        <v>66</v>
      </c>
      <c r="F34" s="28">
        <f>F35</f>
        <v>1000</v>
      </c>
      <c r="G34" s="28"/>
      <c r="H34" s="28">
        <f>H35</f>
        <v>1000</v>
      </c>
    </row>
    <row r="35" customHeight="1" spans="1:8">
      <c r="A35" s="30" t="s">
        <v>67</v>
      </c>
      <c r="B35" s="28"/>
      <c r="C35" s="28">
        <f t="shared" ref="C35:C42" si="4">D35-B35</f>
        <v>26704</v>
      </c>
      <c r="D35" s="28">
        <v>26704</v>
      </c>
      <c r="E35" s="11" t="s">
        <v>68</v>
      </c>
      <c r="F35" s="28">
        <f>F36</f>
        <v>1000</v>
      </c>
      <c r="G35" s="28"/>
      <c r="H35" s="28">
        <f>SUM(H36:H39)</f>
        <v>1000</v>
      </c>
    </row>
    <row r="36" customHeight="1" spans="1:8">
      <c r="A36" s="11" t="s">
        <v>69</v>
      </c>
      <c r="B36" s="28"/>
      <c r="C36" s="28">
        <f t="shared" si="4"/>
        <v>25010</v>
      </c>
      <c r="D36" s="28">
        <v>25010</v>
      </c>
      <c r="E36" s="30" t="s">
        <v>70</v>
      </c>
      <c r="F36" s="28">
        <v>1000</v>
      </c>
      <c r="G36" s="28"/>
      <c r="H36" s="28">
        <f>SUM(F36:G36)</f>
        <v>1000</v>
      </c>
    </row>
    <row r="37" customHeight="1" spans="1:8">
      <c r="A37" s="11" t="s">
        <v>71</v>
      </c>
      <c r="B37" s="28"/>
      <c r="C37" s="28"/>
      <c r="D37" s="28"/>
      <c r="E37" s="30" t="s">
        <v>72</v>
      </c>
      <c r="F37" s="28"/>
      <c r="G37" s="28"/>
      <c r="H37" s="28"/>
    </row>
    <row r="38" customHeight="1" spans="1:8">
      <c r="A38" s="11" t="s">
        <v>73</v>
      </c>
      <c r="B38" s="28"/>
      <c r="C38" s="28"/>
      <c r="D38" s="28"/>
      <c r="E38" s="30" t="s">
        <v>74</v>
      </c>
      <c r="F38" s="28"/>
      <c r="G38" s="28"/>
      <c r="H38" s="28"/>
    </row>
    <row r="39" customHeight="1" spans="1:8">
      <c r="A39" s="11" t="s">
        <v>75</v>
      </c>
      <c r="B39" s="28"/>
      <c r="C39" s="28">
        <f t="shared" si="4"/>
        <v>1726</v>
      </c>
      <c r="D39" s="28">
        <v>1726</v>
      </c>
      <c r="E39" s="30" t="s">
        <v>76</v>
      </c>
      <c r="F39" s="28"/>
      <c r="G39" s="28"/>
      <c r="H39" s="28"/>
    </row>
    <row r="40" customHeight="1" spans="1:8">
      <c r="A40" s="11" t="s">
        <v>77</v>
      </c>
      <c r="B40" s="28"/>
      <c r="C40" s="28">
        <f t="shared" si="4"/>
        <v>2733</v>
      </c>
      <c r="D40" s="28">
        <f>D41</f>
        <v>2733</v>
      </c>
      <c r="E40" s="11" t="s">
        <v>78</v>
      </c>
      <c r="F40" s="28"/>
      <c r="G40" s="28"/>
      <c r="H40" s="28"/>
    </row>
    <row r="41" customHeight="1" spans="1:8">
      <c r="A41" s="11" t="s">
        <v>79</v>
      </c>
      <c r="B41" s="28"/>
      <c r="C41" s="28">
        <f t="shared" si="4"/>
        <v>2733</v>
      </c>
      <c r="D41" s="28">
        <v>2733</v>
      </c>
      <c r="E41" s="30" t="s">
        <v>80</v>
      </c>
      <c r="F41" s="28"/>
      <c r="G41" s="28"/>
      <c r="H41" s="28"/>
    </row>
    <row r="42" customHeight="1" spans="1:8">
      <c r="A42" s="11" t="s">
        <v>81</v>
      </c>
      <c r="B42" s="28">
        <v>30</v>
      </c>
      <c r="C42" s="28">
        <f t="shared" si="4"/>
        <v>179</v>
      </c>
      <c r="D42" s="28">
        <v>209</v>
      </c>
      <c r="E42" s="11" t="s">
        <v>82</v>
      </c>
      <c r="F42" s="28"/>
      <c r="G42" s="28"/>
      <c r="H42" s="28"/>
    </row>
    <row r="43" customHeight="1" spans="1:8">
      <c r="A43" s="11" t="s">
        <v>83</v>
      </c>
      <c r="B43" s="28"/>
      <c r="C43" s="28">
        <f>SUM(C44:C45)</f>
        <v>7114</v>
      </c>
      <c r="D43" s="28">
        <f>SUM(D44:D45)</f>
        <v>7114</v>
      </c>
      <c r="E43" s="11" t="s">
        <v>84</v>
      </c>
      <c r="F43" s="28"/>
      <c r="G43" s="28">
        <f>C46-G31-G34-G40-G42-G6</f>
        <v>0</v>
      </c>
      <c r="H43" s="28">
        <f>D46-H31-H34-H40-H42-H6</f>
        <v>0</v>
      </c>
    </row>
    <row r="44" customHeight="1" spans="1:8">
      <c r="A44" s="30" t="s">
        <v>85</v>
      </c>
      <c r="B44" s="28"/>
      <c r="C44" s="28">
        <v>4000</v>
      </c>
      <c r="D44" s="28">
        <v>4000</v>
      </c>
      <c r="E44" s="11" t="s">
        <v>86</v>
      </c>
      <c r="F44" s="28"/>
      <c r="G44" s="28"/>
      <c r="H44" s="28"/>
    </row>
    <row r="45" customHeight="1" spans="1:8">
      <c r="A45" s="30" t="s">
        <v>87</v>
      </c>
      <c r="B45" s="28"/>
      <c r="C45" s="28">
        <v>3114</v>
      </c>
      <c r="D45" s="28">
        <f>SUM(B45:C45)</f>
        <v>3114</v>
      </c>
      <c r="E45" s="11" t="s">
        <v>88</v>
      </c>
      <c r="F45" s="28"/>
      <c r="G45" s="28">
        <f>G43-G44</f>
        <v>0</v>
      </c>
      <c r="H45" s="28">
        <f>H43-H44</f>
        <v>0</v>
      </c>
    </row>
    <row r="46" customHeight="1" spans="1:8">
      <c r="A46" s="9" t="s">
        <v>89</v>
      </c>
      <c r="B46" s="31">
        <f>SUM(B6,B7,B37,B38:B39,B40,B42:B43)</f>
        <v>57970</v>
      </c>
      <c r="C46" s="31">
        <f>SUM(C6,C7,C37,C38:C39,C40,C42:C43)</f>
        <v>72233</v>
      </c>
      <c r="D46" s="31">
        <f>SUM(D6,D7,D37,D38:D39,D40,D42:D43)</f>
        <v>130203</v>
      </c>
      <c r="E46" s="9" t="s">
        <v>90</v>
      </c>
      <c r="F46" s="31">
        <f t="shared" ref="F46:H46" si="5">SUM(F6,F31,F34,F40:F40,F42:F43)</f>
        <v>57970</v>
      </c>
      <c r="G46" s="31">
        <f t="shared" si="5"/>
        <v>72233</v>
      </c>
      <c r="H46" s="31">
        <f t="shared" si="5"/>
        <v>130203</v>
      </c>
    </row>
  </sheetData>
  <mergeCells count="4">
    <mergeCell ref="A2:H2"/>
    <mergeCell ref="A3:H3"/>
    <mergeCell ref="A4:D4"/>
    <mergeCell ref="E4:H4"/>
  </mergeCells>
  <pageMargins left="0.699305555555556" right="0.699305555555556" top="0.75" bottom="0.75" header="0.3" footer="0.3"/>
  <pageSetup paperSize="9" scale="5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6"/>
  <sheetViews>
    <sheetView tabSelected="1" topLeftCell="A19" workbookViewId="0">
      <selection activeCell="C25" sqref="C25"/>
    </sheetView>
  </sheetViews>
  <sheetFormatPr defaultColWidth="19.1083333333333" defaultRowHeight="30.6" customHeight="1" outlineLevelCol="7"/>
  <cols>
    <col min="1" max="1" width="33.775" customWidth="1"/>
    <col min="2" max="4" width="9.625" customWidth="1"/>
    <col min="5" max="5" width="34.775" customWidth="1"/>
    <col min="6" max="8" width="9.625" customWidth="1"/>
  </cols>
  <sheetData>
    <row r="1" customHeight="1" spans="1:1">
      <c r="A1" s="1" t="s">
        <v>91</v>
      </c>
    </row>
    <row r="2" customHeight="1" spans="1:8">
      <c r="A2" s="2" t="s">
        <v>92</v>
      </c>
      <c r="B2" s="3"/>
      <c r="C2" s="3"/>
      <c r="D2" s="3"/>
      <c r="E2" s="3"/>
      <c r="F2" s="3"/>
      <c r="G2" s="3"/>
      <c r="H2" s="3"/>
    </row>
    <row r="3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customHeight="1" spans="1:8">
      <c r="A4" s="5" t="s">
        <v>3</v>
      </c>
      <c r="B4" s="6"/>
      <c r="C4" s="6"/>
      <c r="D4" s="7"/>
      <c r="E4" s="8" t="s">
        <v>4</v>
      </c>
      <c r="F4" s="8"/>
      <c r="G4" s="8"/>
      <c r="H4" s="8"/>
    </row>
    <row r="5" ht="41" customHeight="1" spans="1:8">
      <c r="A5" s="9" t="s">
        <v>5</v>
      </c>
      <c r="B5" s="10" t="s">
        <v>6</v>
      </c>
      <c r="C5" s="10" t="s">
        <v>7</v>
      </c>
      <c r="D5" s="10" t="s">
        <v>8</v>
      </c>
      <c r="E5" s="10" t="s">
        <v>5</v>
      </c>
      <c r="F5" s="10" t="s">
        <v>6</v>
      </c>
      <c r="G5" s="10" t="s">
        <v>7</v>
      </c>
      <c r="H5" s="10" t="s">
        <v>8</v>
      </c>
    </row>
    <row r="6" customHeight="1" spans="1:8">
      <c r="A6" s="11" t="s">
        <v>93</v>
      </c>
      <c r="B6" s="12">
        <f>SUM(B7:B23)</f>
        <v>125</v>
      </c>
      <c r="C6" s="12">
        <f>SUM(C7:C23)</f>
        <v>1376</v>
      </c>
      <c r="D6" s="12">
        <f>SUM(D7:D23)</f>
        <v>1501</v>
      </c>
      <c r="E6" s="13" t="s">
        <v>94</v>
      </c>
      <c r="F6" s="14">
        <f>SUM(F7:F19)</f>
        <v>125</v>
      </c>
      <c r="G6" s="14">
        <f>H6-F6</f>
        <v>1577</v>
      </c>
      <c r="H6" s="14">
        <f>SUM(H7:H19)</f>
        <v>1702</v>
      </c>
    </row>
    <row r="7" customHeight="1" spans="1:8">
      <c r="A7" s="15" t="s">
        <v>95</v>
      </c>
      <c r="B7" s="12"/>
      <c r="C7" s="12"/>
      <c r="D7" s="12"/>
      <c r="E7" s="16" t="s">
        <v>96</v>
      </c>
      <c r="F7" s="14"/>
      <c r="G7" s="14"/>
      <c r="H7" s="14"/>
    </row>
    <row r="8" customHeight="1" spans="1:8">
      <c r="A8" s="15" t="s">
        <v>97</v>
      </c>
      <c r="B8" s="12"/>
      <c r="C8" s="12"/>
      <c r="D8" s="12"/>
      <c r="E8" s="16" t="s">
        <v>98</v>
      </c>
      <c r="F8" s="14"/>
      <c r="G8" s="14">
        <f t="shared" ref="G8:G17" si="0">H8-F8</f>
        <v>75</v>
      </c>
      <c r="H8" s="14">
        <v>75</v>
      </c>
    </row>
    <row r="9" customHeight="1" spans="1:8">
      <c r="A9" s="15" t="s">
        <v>99</v>
      </c>
      <c r="B9" s="12"/>
      <c r="C9" s="12"/>
      <c r="D9" s="12"/>
      <c r="E9" s="16" t="s">
        <v>100</v>
      </c>
      <c r="F9" s="14"/>
      <c r="G9" s="14"/>
      <c r="H9" s="14">
        <v>1</v>
      </c>
    </row>
    <row r="10" customHeight="1" spans="1:8">
      <c r="A10" s="15" t="s">
        <v>101</v>
      </c>
      <c r="B10" s="12"/>
      <c r="C10" s="12"/>
      <c r="D10" s="12"/>
      <c r="E10" s="16" t="s">
        <v>102</v>
      </c>
      <c r="F10" s="14"/>
      <c r="G10" s="14"/>
      <c r="H10" s="14"/>
    </row>
    <row r="11" customHeight="1" spans="1:8">
      <c r="A11" s="15" t="s">
        <v>103</v>
      </c>
      <c r="B11" s="12"/>
      <c r="C11" s="12"/>
      <c r="D11" s="12"/>
      <c r="E11" s="16" t="s">
        <v>104</v>
      </c>
      <c r="F11" s="14">
        <v>125</v>
      </c>
      <c r="G11" s="14">
        <f t="shared" si="0"/>
        <v>1376</v>
      </c>
      <c r="H11" s="14">
        <v>1501</v>
      </c>
    </row>
    <row r="12" customHeight="1" spans="1:8">
      <c r="A12" s="15" t="s">
        <v>105</v>
      </c>
      <c r="B12" s="12"/>
      <c r="C12" s="12"/>
      <c r="D12" s="12"/>
      <c r="E12" s="16" t="s">
        <v>106</v>
      </c>
      <c r="F12" s="14"/>
      <c r="G12" s="14"/>
      <c r="H12" s="14"/>
    </row>
    <row r="13" customHeight="1" spans="1:8">
      <c r="A13" s="15" t="s">
        <v>107</v>
      </c>
      <c r="B13" s="12"/>
      <c r="C13" s="12"/>
      <c r="D13" s="12"/>
      <c r="E13" s="16" t="s">
        <v>108</v>
      </c>
      <c r="F13" s="14"/>
      <c r="G13" s="14"/>
      <c r="H13" s="14"/>
    </row>
    <row r="14" customHeight="1" spans="1:8">
      <c r="A14" s="15" t="s">
        <v>109</v>
      </c>
      <c r="B14" s="12"/>
      <c r="C14" s="12">
        <f t="shared" ref="C14:C16" si="1">D14-B14</f>
        <v>88</v>
      </c>
      <c r="D14" s="12">
        <v>88</v>
      </c>
      <c r="E14" s="16" t="s">
        <v>110</v>
      </c>
      <c r="F14" s="14"/>
      <c r="G14" s="14"/>
      <c r="H14" s="14"/>
    </row>
    <row r="15" customHeight="1" spans="1:8">
      <c r="A15" s="15" t="s">
        <v>111</v>
      </c>
      <c r="B15" s="12">
        <v>30</v>
      </c>
      <c r="C15" s="12">
        <f t="shared" si="1"/>
        <v>156</v>
      </c>
      <c r="D15" s="12">
        <v>186</v>
      </c>
      <c r="E15" s="16" t="s">
        <v>112</v>
      </c>
      <c r="F15" s="14"/>
      <c r="G15" s="14"/>
      <c r="H15" s="14"/>
    </row>
    <row r="16" customHeight="1" spans="1:8">
      <c r="A16" s="15" t="s">
        <v>113</v>
      </c>
      <c r="B16" s="12">
        <v>95</v>
      </c>
      <c r="C16" s="12">
        <f t="shared" si="1"/>
        <v>1021</v>
      </c>
      <c r="D16" s="12">
        <v>1116</v>
      </c>
      <c r="E16" s="16" t="s">
        <v>114</v>
      </c>
      <c r="F16" s="14"/>
      <c r="G16" s="14"/>
      <c r="H16" s="14"/>
    </row>
    <row r="17" customHeight="1" spans="1:8">
      <c r="A17" s="15" t="s">
        <v>115</v>
      </c>
      <c r="B17" s="12"/>
      <c r="C17" s="12"/>
      <c r="D17" s="12"/>
      <c r="E17" s="16" t="s">
        <v>116</v>
      </c>
      <c r="F17" s="14"/>
      <c r="G17" s="14">
        <f t="shared" si="0"/>
        <v>125</v>
      </c>
      <c r="H17" s="14">
        <v>125</v>
      </c>
    </row>
    <row r="18" customHeight="1" spans="1:8">
      <c r="A18" s="15" t="s">
        <v>117</v>
      </c>
      <c r="B18" s="12"/>
      <c r="C18" s="12"/>
      <c r="D18" s="12"/>
      <c r="E18" s="16" t="s">
        <v>118</v>
      </c>
      <c r="F18" s="14"/>
      <c r="G18" s="14"/>
      <c r="H18" s="14"/>
    </row>
    <row r="19" customHeight="1" spans="1:8">
      <c r="A19" s="15" t="s">
        <v>119</v>
      </c>
      <c r="B19" s="12"/>
      <c r="C19" s="12"/>
      <c r="D19" s="12"/>
      <c r="E19" s="16" t="s">
        <v>120</v>
      </c>
      <c r="F19" s="14"/>
      <c r="G19" s="14"/>
      <c r="H19" s="14"/>
    </row>
    <row r="20" customHeight="1" spans="1:8">
      <c r="A20" s="15" t="s">
        <v>121</v>
      </c>
      <c r="B20" s="12"/>
      <c r="C20" s="12"/>
      <c r="D20" s="12"/>
      <c r="E20" s="11" t="s">
        <v>66</v>
      </c>
      <c r="F20" s="12"/>
      <c r="G20" s="14"/>
      <c r="H20" s="12"/>
    </row>
    <row r="21" customHeight="1" spans="1:8">
      <c r="A21" s="15" t="s">
        <v>122</v>
      </c>
      <c r="B21" s="12"/>
      <c r="C21" s="12"/>
      <c r="D21" s="12"/>
      <c r="E21" s="17" t="s">
        <v>123</v>
      </c>
      <c r="F21" s="12"/>
      <c r="G21" s="14"/>
      <c r="H21" s="12"/>
    </row>
    <row r="22" customHeight="1" spans="1:8">
      <c r="A22" s="15" t="s">
        <v>124</v>
      </c>
      <c r="B22" s="12"/>
      <c r="C22" s="12"/>
      <c r="D22" s="12"/>
      <c r="E22" s="18" t="s">
        <v>125</v>
      </c>
      <c r="F22" s="14"/>
      <c r="G22" s="14"/>
      <c r="H22" s="14"/>
    </row>
    <row r="23" customHeight="1" spans="1:8">
      <c r="A23" s="15" t="s">
        <v>126</v>
      </c>
      <c r="B23" s="12"/>
      <c r="C23" s="12">
        <f>D23-B23</f>
        <v>111</v>
      </c>
      <c r="D23" s="12">
        <v>111</v>
      </c>
      <c r="E23" s="18" t="s">
        <v>127</v>
      </c>
      <c r="F23" s="12"/>
      <c r="G23" s="14"/>
      <c r="H23" s="12"/>
    </row>
    <row r="24" customHeight="1" spans="1:8">
      <c r="A24" s="11" t="s">
        <v>128</v>
      </c>
      <c r="B24" s="12"/>
      <c r="C24" s="12">
        <v>64</v>
      </c>
      <c r="D24" s="12">
        <v>64</v>
      </c>
      <c r="E24" s="18" t="s">
        <v>129</v>
      </c>
      <c r="F24" s="12"/>
      <c r="G24" s="14"/>
      <c r="H24" s="12"/>
    </row>
    <row r="25" customHeight="1" spans="1:8">
      <c r="A25" s="11" t="s">
        <v>130</v>
      </c>
      <c r="B25" s="12"/>
      <c r="C25" s="12">
        <v>201</v>
      </c>
      <c r="D25" s="12">
        <v>201</v>
      </c>
      <c r="E25" s="11" t="s">
        <v>131</v>
      </c>
      <c r="F25" s="17"/>
      <c r="G25" s="12"/>
      <c r="H25" s="12"/>
    </row>
    <row r="26" customHeight="1" spans="1:8">
      <c r="A26" s="9" t="s">
        <v>89</v>
      </c>
      <c r="B26" s="19">
        <f>SUM(B6+B25)</f>
        <v>125</v>
      </c>
      <c r="C26" s="20">
        <f>SUM(C6+C25)</f>
        <v>1577</v>
      </c>
      <c r="D26" s="20">
        <f>SUM(D6+D25)</f>
        <v>1702</v>
      </c>
      <c r="E26" s="9" t="s">
        <v>90</v>
      </c>
      <c r="F26" s="20">
        <f>SUM(F6+F20+F23)</f>
        <v>125</v>
      </c>
      <c r="G26" s="20">
        <f>H26-F26</f>
        <v>1577</v>
      </c>
      <c r="H26" s="20">
        <f>SUM(H6+H20+H23)</f>
        <v>1702</v>
      </c>
    </row>
  </sheetData>
  <mergeCells count="4">
    <mergeCell ref="A2:H2"/>
    <mergeCell ref="A3:H3"/>
    <mergeCell ref="A4:D4"/>
    <mergeCell ref="E4:H4"/>
  </mergeCells>
  <pageMargins left="0.700694444444445" right="0" top="0.751388888888889" bottom="0.751388888888889" header="0.297916666666667" footer="0.297916666666667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一般公共预算调整方案</vt:lpstr>
      <vt:lpstr>政府性基金预算调整方案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2019-10-22T10:17:49Z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</Properties>
</file>