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09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项目绩效" sheetId="14" r:id="rId14"/>
  </sheets>
  <externalReferences>
    <externalReference r:id="rId15"/>
  </externalReferences>
  <definedNames>
    <definedName name="a">#N/A</definedName>
    <definedName name="b">#N/A</definedName>
    <definedName name="d">#N/A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_xlnm.Print_Area">#N/A</definedName>
    <definedName name="___xlnm.Print_Area">#N/A</definedName>
    <definedName name="__xlnm.Print_Titles">#N/A</definedName>
    <definedName name="___xlnm.Print_Titles">#N/A</definedName>
    <definedName name="s">#N/A</definedName>
    <definedName name="MAILMERGEMODE">"OneWorksheet"</definedName>
    <definedName name="________xlnm.Print_Area">#N/A</definedName>
    <definedName name="_______xlnm.Print_Area">#N/A</definedName>
    <definedName name="_______xlnm.Print_Titles">#N/A</definedName>
    <definedName name="______xlnm.Print_Area">#N/A</definedName>
    <definedName name="______xlnm.Print_Titles">#N/A</definedName>
    <definedName name="_____xlnm.Print_Area">#N/A</definedName>
    <definedName name="_____xlnm.Print_Titles">#N/A</definedName>
    <definedName name="____xlnm.Print_Area">#N/A</definedName>
    <definedName name="____xlnm.Print_Titles">#N/A</definedName>
    <definedName name="_xlnm.Print_Titles" localSheetId="13">项目绩效!$1:$5</definedName>
  </definedNames>
  <calcPr calcId="144525"/>
</workbook>
</file>

<file path=xl/sharedStrings.xml><?xml version="1.0" encoding="utf-8"?>
<sst xmlns="http://schemas.openxmlformats.org/spreadsheetml/2006/main" count="468" uniqueCount="203">
  <si>
    <t>2023年部门预算</t>
  </si>
  <si>
    <t xml:space="preserve">
表1</t>
  </si>
  <si>
    <t xml:space="preserve"> </t>
  </si>
  <si>
    <t>部门收支总表</t>
  </si>
  <si>
    <t>部门：红原妇幼保健院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</si>
  <si>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</si>
  <si>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</si>
  <si>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</si>
  <si>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</si>
  <si>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</si>
  <si>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</si>
  <si>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</si>
  <si>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</si>
  <si>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</si>
  <si>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</si>
  <si>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</si>
  <si>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</si>
  <si>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</si>
  <si>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</si>
  <si>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</si>
  <si>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</si>
  <si>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</si>
  <si>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</si>
  <si>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</si>
  <si>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</si>
  <si>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</si>
  <si>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</si>
  <si>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</si>
  <si>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</si>
  <si>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</si>
  <si>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</si>
  <si>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</si>
  <si>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</si>
  <si>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</si>
  <si>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</si>
  <si>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</si>
  <si>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</si>
  <si>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</si>
  <si>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</si>
  <si>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</si>
  <si>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</si>
  <si>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</si>
  <si>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</si>
  <si>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</si>
  <si>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</si>
  <si>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</si>
  <si>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</si>
  <si>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</si>
  <si>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</si>
  <si>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</si>
  <si>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</si>
  <si>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</si>
  <si>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</si>
  <si>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</si>
  <si>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</si>
  <si>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</si>
  <si>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</si>
  <si>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</si>
  <si>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</si>
  <si>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</si>
  <si>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</si>
  <si>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</si>
  <si>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</si>
  <si>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</si>
  <si>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</si>
  <si>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</si>
  <si>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</si>
  <si>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</si>
  <si>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</si>
  <si>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</si>
  <si>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</si>
  <si>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</si>
  <si>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</si>
  <si>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</si>
  <si>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</si>
  <si>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</si>
  <si>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</si>
  <si>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</si>
  <si>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</si>
  <si>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</si>
  <si>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</si>
  <si>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</si>
  <si>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210</t>
  </si>
  <si>
    <t>04</t>
  </si>
  <si>
    <t>03</t>
  </si>
  <si>
    <t>2100403</t>
  </si>
  <si>
    <t> 妇幼保健机构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</si>
  <si>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</si>
  <si>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</si>
  <si>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</si>
  <si>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</si>
  <si>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</si>
  <si>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</si>
  <si>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</si>
  <si>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</si>
  <si>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</si>
  <si>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</si>
  <si>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</si>
  <si>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</si>
  <si>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</si>
  <si>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</si>
  <si>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</si>
  <si>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</si>
  <si>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</si>
  <si>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</si>
  <si>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</si>
  <si>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</si>
  <si>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</si>
  <si>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</si>
  <si>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</si>
  <si>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</si>
  <si>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</si>
  <si>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</si>
  <si>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</si>
  <si>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</si>
  <si>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</si>
  <si>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</si>
  <si>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</si>
  <si>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</si>
  <si>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</si>
  <si>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</si>
  <si>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</si>
  <si>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</si>
  <si>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</si>
  <si>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</si>
  <si>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</si>
  <si>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</si>
  <si>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</si>
  <si>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</si>
  <si>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</si>
  <si>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</si>
  <si>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</si>
  <si>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</si>
  <si>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</si>
  <si>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</si>
  <si>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</si>
  <si>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</si>
  <si>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</si>
  <si>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</si>
  <si>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</si>
  <si>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</si>
  <si>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表3-1</t>
  </si>
  <si>
    <t>一般公共预算基本支出预算表</t>
  </si>
  <si>
    <t>人员经费</t>
  </si>
  <si>
    <t>公用经费</t>
  </si>
  <si>
    <t>表3-2</t>
  </si>
  <si>
    <t>一般公共预算项目支出预算表</t>
  </si>
  <si>
    <t>金额</t>
  </si>
  <si>
    <r>
      <rPr>
        <sz val="11"/>
        <rFont val="宋体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</si>
  <si>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</si>
  <si>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</si>
  <si>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</si>
  <si>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</si>
  <si>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</si>
  <si>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</si>
  <si>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</si>
  <si>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</si>
  <si>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</si>
  <si>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</si>
  <si>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</si>
  <si>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</si>
  <si>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</si>
  <si>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</si>
  <si>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</si>
  <si>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</si>
  <si>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</si>
  <si>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r>
      <rPr>
        <sz val="11"/>
        <rFont val="宋体"/>
        <charset val="134"/>
      </rPr>
      <t>红原县财政局机关</t>
    </r>
  </si>
  <si>
    <t>230</t>
  </si>
  <si>
    <t>08</t>
  </si>
  <si>
    <t>105001</t>
  </si>
  <si>
    <r>
      <rPr>
        <sz val="11"/>
        <rFont val="宋体"/>
        <charset val="134"/>
      </rPr>
      <t> 国有资本经营预算调出资金</t>
    </r>
  </si>
  <si>
    <t>2023年红原县妇幼保健院部门预算项目绩效目标（部门预算）</t>
  </si>
  <si>
    <t>单位：万元</t>
  </si>
  <si>
    <t>单位名称(项目名称)</t>
  </si>
  <si>
    <t>项目资金</t>
  </si>
  <si>
    <t>年度目标</t>
  </si>
  <si>
    <t>绩效指标</t>
  </si>
  <si>
    <t>资金总额</t>
  </si>
  <si>
    <t>财政拨款</t>
  </si>
  <si>
    <t>其他资金</t>
  </si>
  <si>
    <t>项目完成指标</t>
  </si>
  <si>
    <t>项目效益指标</t>
  </si>
  <si>
    <t>效益指标</t>
  </si>
  <si>
    <t>项目满意度指标</t>
  </si>
  <si>
    <t>满意度指标</t>
  </si>
  <si>
    <t>三级指标</t>
  </si>
  <si>
    <t>指标值</t>
  </si>
  <si>
    <t>红原县卫生健康局</t>
  </si>
  <si>
    <t>红原县妇幼保健站（事业）</t>
  </si>
  <si>
    <t xml:space="preserve">    免费婚前医学检查县级配套资金</t>
  </si>
  <si>
    <t>认真落实贯彻落实妇幼健康计划,控制我县出生缺陷发生率,减少传染病等发生,提高全县出生人口素质</t>
  </si>
  <si>
    <t>检测数量</t>
  </si>
  <si>
    <t>≥200对</t>
  </si>
  <si>
    <t>拟达成效</t>
  </si>
  <si>
    <t>满意度</t>
  </si>
  <si>
    <t>&gt;90%</t>
  </si>
  <si>
    <t xml:space="preserve">    </t>
  </si>
  <si>
    <t>覆盖面</t>
  </si>
  <si>
    <t>婚前减产全覆盖</t>
  </si>
  <si>
    <t>完成时限</t>
  </si>
  <si>
    <t>12月底前</t>
  </si>
  <si>
    <t>成本测算</t>
  </si>
  <si>
    <t>2万元内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</si>
</sst>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9">
    <font>
      <sz val="11"/>
      <color indexed="8"/>
      <name val="宋体"/>
      <charset val="1"/>
      <scheme val="minor"/>
    </font>
    <font>
      <sz val="9"/>
      <color indexed="8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10"/>
      <name val="宋体"/>
      <charset val="0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5" borderId="17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9" borderId="18" applyNumberFormat="0" applyFont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31" fillId="13" borderId="21" applyNumberFormat="0" applyAlignment="0" applyProtection="0">
      <alignment vertical="center"/>
    </xf>
    <xf numFmtId="0" fontId="32" fillId="13" borderId="17" applyNumberFormat="0" applyAlignment="0" applyProtection="0">
      <alignment vertical="center"/>
    </xf>
    <xf numFmtId="0" fontId="33" fillId="14" borderId="22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4" fillId="0" borderId="23" applyNumberFormat="0" applyFill="0" applyAlignment="0" applyProtection="0">
      <alignment vertical="center"/>
    </xf>
    <xf numFmtId="0" fontId="35" fillId="0" borderId="24" applyNumberFormat="0" applyFill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89">
    <xf numFmtId="0" fontId="0" fillId="0" borderId="0" xfId="0" applyFont="1">
      <alignment vertical="center"/>
    </xf>
    <xf numFmtId="1" fontId="1" fillId="0" borderId="0" xfId="0" applyNumberFormat="1" applyFont="1" applyFill="1" applyBorder="1" applyAlignment="1"/>
    <xf numFmtId="49" fontId="2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righ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vertical="center" wrapText="1"/>
    </xf>
    <xf numFmtId="3" fontId="4" fillId="0" borderId="1" xfId="0" applyNumberFormat="1" applyFont="1" applyFill="1" applyBorder="1" applyAlignment="1">
      <alignment vertical="center" wrapText="1"/>
    </xf>
    <xf numFmtId="0" fontId="5" fillId="0" borderId="2" xfId="0" applyFont="1" applyBorder="1">
      <alignment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6" fillId="0" borderId="3" xfId="0" applyFont="1" applyBorder="1" applyAlignment="1">
      <alignment horizontal="left" vertical="center"/>
    </xf>
    <xf numFmtId="0" fontId="5" fillId="0" borderId="4" xfId="0" applyFont="1" applyBorder="1">
      <alignment vertical="center"/>
    </xf>
    <xf numFmtId="0" fontId="8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8" fillId="0" borderId="5" xfId="0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right" vertical="center"/>
    </xf>
    <xf numFmtId="0" fontId="6" fillId="3" borderId="5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 wrapText="1"/>
    </xf>
    <xf numFmtId="4" fontId="6" fillId="0" borderId="5" xfId="0" applyNumberFormat="1" applyFont="1" applyBorder="1" applyAlignment="1">
      <alignment horizontal="right" vertical="center"/>
    </xf>
    <xf numFmtId="4" fontId="6" fillId="3" borderId="5" xfId="0" applyNumberFormat="1" applyFont="1" applyFill="1" applyBorder="1" applyAlignment="1">
      <alignment horizontal="right" vertical="center"/>
    </xf>
    <xf numFmtId="0" fontId="5" fillId="0" borderId="6" xfId="0" applyFont="1" applyBorder="1">
      <alignment vertical="center"/>
    </xf>
    <xf numFmtId="0" fontId="5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center"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8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/>
    </xf>
    <xf numFmtId="0" fontId="8" fillId="2" borderId="10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4" fontId="6" fillId="0" borderId="10" xfId="0" applyNumberFormat="1" applyFont="1" applyBorder="1" applyAlignment="1">
      <alignment horizontal="right" vertical="center"/>
    </xf>
    <xf numFmtId="0" fontId="5" fillId="0" borderId="11" xfId="0" applyFont="1" applyBorder="1" applyAlignment="1">
      <alignment vertical="center" wrapText="1"/>
    </xf>
    <xf numFmtId="0" fontId="6" fillId="0" borderId="10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 wrapText="1"/>
    </xf>
    <xf numFmtId="4" fontId="6" fillId="0" borderId="12" xfId="0" applyNumberFormat="1" applyFont="1" applyBorder="1" applyAlignment="1">
      <alignment horizontal="right" vertical="center"/>
    </xf>
    <xf numFmtId="0" fontId="6" fillId="0" borderId="6" xfId="0" applyFont="1" applyBorder="1">
      <alignment vertical="center"/>
    </xf>
    <xf numFmtId="0" fontId="5" fillId="0" borderId="3" xfId="0" applyFont="1" applyBorder="1" applyAlignment="1">
      <alignment vertical="center" wrapText="1"/>
    </xf>
    <xf numFmtId="4" fontId="6" fillId="0" borderId="13" xfId="0" applyNumberFormat="1" applyFont="1" applyBorder="1" applyAlignment="1">
      <alignment horizontal="right" vertical="center"/>
    </xf>
    <xf numFmtId="0" fontId="5" fillId="0" borderId="14" xfId="0" applyFont="1" applyBorder="1">
      <alignment vertical="center"/>
    </xf>
    <xf numFmtId="0" fontId="10" fillId="0" borderId="4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2" xfId="0" applyFont="1" applyBorder="1">
      <alignment vertical="center"/>
    </xf>
    <xf numFmtId="0" fontId="10" fillId="0" borderId="2" xfId="0" applyFont="1" applyBorder="1">
      <alignment vertical="center"/>
    </xf>
    <xf numFmtId="0" fontId="11" fillId="0" borderId="2" xfId="0" applyFont="1" applyBorder="1" applyAlignment="1">
      <alignment horizontal="right" vertical="center"/>
    </xf>
    <xf numFmtId="0" fontId="13" fillId="0" borderId="2" xfId="0" applyFont="1" applyBorder="1" applyAlignment="1">
      <alignment horizontal="center" vertical="center"/>
    </xf>
    <xf numFmtId="0" fontId="10" fillId="0" borderId="3" xfId="0" applyFont="1" applyBorder="1">
      <alignment vertical="center"/>
    </xf>
    <xf numFmtId="0" fontId="11" fillId="0" borderId="3" xfId="0" applyFont="1" applyBorder="1" applyAlignment="1">
      <alignment horizontal="center" vertical="center"/>
    </xf>
    <xf numFmtId="0" fontId="10" fillId="0" borderId="4" xfId="0" applyFont="1" applyBorder="1">
      <alignment vertical="center"/>
    </xf>
    <xf numFmtId="0" fontId="10" fillId="0" borderId="6" xfId="0" applyFont="1" applyBorder="1">
      <alignment vertical="center"/>
    </xf>
    <xf numFmtId="0" fontId="8" fillId="2" borderId="15" xfId="0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4" fontId="8" fillId="0" borderId="16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horizontal="center" vertical="center" wrapText="1"/>
    </xf>
    <xf numFmtId="4" fontId="6" fillId="0" borderId="10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4" fillId="0" borderId="8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176" fontId="7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externalLink" Target="externalLinks/externalLink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2023\&#36130;&#21153;\2023&#24180;&#39044;&#31639;\&#22522;&#25968;\&#37096;&#38376;&#39044;&#31639;&#25253;&#34920;&#65288;&#19978;&#20154;&#20195;&#20250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部门收支总表"/>
      <sheetName val="财政拨款支出预算表"/>
      <sheetName val="财政拨款支出预算表（政府经济分类科目）"/>
      <sheetName val="项目支出预算表"/>
    </sheetNames>
    <sheetDataSet>
      <sheetData sheetId="0">
        <row r="6">
          <cell r="C6">
            <v>634.28</v>
          </cell>
        </row>
        <row r="10">
          <cell r="C10">
            <v>50</v>
          </cell>
        </row>
        <row r="13">
          <cell r="E13">
            <v>91.51</v>
          </cell>
        </row>
        <row r="15">
          <cell r="E15">
            <v>542.3</v>
          </cell>
        </row>
        <row r="25">
          <cell r="E25">
            <v>50.47</v>
          </cell>
        </row>
      </sheetData>
      <sheetData sheetId="1">
        <row r="8">
          <cell r="D8" t="str">
            <v>122007</v>
          </cell>
          <cell r="E8" t="str">
            <v>红原县妇幼保健计划生育服务中心</v>
          </cell>
        </row>
        <row r="9">
          <cell r="A9" t="str">
            <v>208</v>
          </cell>
          <cell r="B9" t="str">
            <v>05</v>
          </cell>
          <cell r="C9" t="str">
            <v>05</v>
          </cell>
          <cell r="D9" t="str">
            <v>2080505</v>
          </cell>
          <cell r="E9" t="str">
            <v> 机关事业单位基本养老保险缴费支出</v>
          </cell>
        </row>
        <row r="9">
          <cell r="I9">
            <v>61.01</v>
          </cell>
        </row>
        <row r="10">
          <cell r="A10" t="str">
            <v>208</v>
          </cell>
          <cell r="B10" t="str">
            <v>05</v>
          </cell>
          <cell r="C10" t="str">
            <v>06</v>
          </cell>
          <cell r="D10" t="str">
            <v>2080506</v>
          </cell>
          <cell r="E10" t="str">
            <v> 机关事业单位职业年金缴费支出</v>
          </cell>
        </row>
        <row r="10">
          <cell r="I10">
            <v>30.5</v>
          </cell>
        </row>
        <row r="11">
          <cell r="A11" t="str">
            <v>210</v>
          </cell>
          <cell r="B11" t="str">
            <v>04</v>
          </cell>
          <cell r="C11" t="str">
            <v>03</v>
          </cell>
          <cell r="D11" t="str">
            <v>2100403</v>
          </cell>
          <cell r="E11" t="str">
            <v> 妇幼保健机构</v>
          </cell>
        </row>
        <row r="11">
          <cell r="I11">
            <v>456.45</v>
          </cell>
          <cell r="J11">
            <v>2</v>
          </cell>
        </row>
        <row r="12">
          <cell r="A12" t="str">
            <v>210</v>
          </cell>
          <cell r="B12" t="str">
            <v>11</v>
          </cell>
          <cell r="C12" t="str">
            <v>02</v>
          </cell>
          <cell r="D12" t="str">
            <v>2101102</v>
          </cell>
          <cell r="E12" t="str">
            <v> 事业单位医疗</v>
          </cell>
        </row>
        <row r="12">
          <cell r="I12">
            <v>26.69</v>
          </cell>
        </row>
        <row r="13">
          <cell r="A13" t="str">
            <v>210</v>
          </cell>
          <cell r="B13" t="str">
            <v>11</v>
          </cell>
          <cell r="C13" t="str">
            <v>99</v>
          </cell>
          <cell r="D13" t="str">
            <v>2101199</v>
          </cell>
          <cell r="E13" t="str">
            <v> 其他行政事业单位医疗支出</v>
          </cell>
        </row>
        <row r="13">
          <cell r="I13">
            <v>7.16</v>
          </cell>
        </row>
        <row r="14">
          <cell r="A14" t="str">
            <v>221</v>
          </cell>
          <cell r="B14" t="str">
            <v>02</v>
          </cell>
          <cell r="C14" t="str">
            <v>01</v>
          </cell>
          <cell r="D14" t="str">
            <v>2210201</v>
          </cell>
          <cell r="E14" t="str">
            <v> 住房公积金</v>
          </cell>
        </row>
        <row r="14">
          <cell r="I14">
            <v>50.47</v>
          </cell>
        </row>
      </sheetData>
      <sheetData sheetId="2">
        <row r="8">
          <cell r="D8" t="str">
            <v>122007</v>
          </cell>
          <cell r="E8" t="str">
            <v>红原县妇幼保健计划生育服务中心</v>
          </cell>
        </row>
        <row r="9">
          <cell r="B9" t="str">
            <v/>
          </cell>
          <cell r="C9" t="str">
            <v/>
          </cell>
          <cell r="D9" t="str">
            <v>505</v>
          </cell>
          <cell r="E9" t="str">
            <v> 对事业单位经常性补助</v>
          </cell>
        </row>
        <row r="10">
          <cell r="B10" t="str">
            <v>505</v>
          </cell>
          <cell r="C10" t="str">
            <v>01</v>
          </cell>
          <cell r="D10" t="str">
            <v>50501</v>
          </cell>
          <cell r="E10" t="str">
            <v>  工资福利支出</v>
          </cell>
        </row>
        <row r="10">
          <cell r="I10">
            <v>609.32</v>
          </cell>
        </row>
        <row r="11">
          <cell r="B11" t="str">
            <v>505</v>
          </cell>
          <cell r="C11" t="str">
            <v>02</v>
          </cell>
          <cell r="D11" t="str">
            <v>50502</v>
          </cell>
          <cell r="E11" t="str">
            <v>  商品和服务支出</v>
          </cell>
        </row>
        <row r="11">
          <cell r="I11">
            <v>8.39</v>
          </cell>
          <cell r="J11">
            <v>2</v>
          </cell>
        </row>
        <row r="12">
          <cell r="B12" t="str">
            <v/>
          </cell>
          <cell r="C12" t="str">
            <v/>
          </cell>
          <cell r="D12" t="str">
            <v>509</v>
          </cell>
          <cell r="E12" t="str">
            <v> 对个人和家庭的补助</v>
          </cell>
        </row>
        <row r="13">
          <cell r="B13" t="str">
            <v>509</v>
          </cell>
          <cell r="C13" t="str">
            <v>01</v>
          </cell>
          <cell r="D13" t="str">
            <v>50901</v>
          </cell>
          <cell r="E13" t="str">
            <v>  社会福利和救助</v>
          </cell>
        </row>
        <row r="13">
          <cell r="I13">
            <v>14.57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2" sqref="A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86"/>
    </row>
    <row r="2" ht="170.9" customHeight="1" spans="1:1">
      <c r="A2" s="87" t="s">
        <v>0</v>
      </c>
    </row>
    <row r="3" ht="128.15" customHeight="1" spans="1:1">
      <c r="A3" s="88">
        <v>45028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C25" sqref="C25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25" customWidth="1"/>
    <col min="4" max="9" width="16.4083333333333" customWidth="1"/>
    <col min="10" max="10" width="1.53333333333333" customWidth="1"/>
  </cols>
  <sheetData>
    <row r="1" ht="14.3" customHeight="1" spans="1:10">
      <c r="A1" s="8"/>
      <c r="B1" s="9"/>
      <c r="C1" s="32"/>
      <c r="D1" s="33"/>
      <c r="E1" s="33"/>
      <c r="F1" s="33"/>
      <c r="G1" s="33"/>
      <c r="H1" s="33"/>
      <c r="I1" s="25" t="s">
        <v>149</v>
      </c>
      <c r="J1" s="13"/>
    </row>
    <row r="2" ht="19.9" customHeight="1" spans="1:10">
      <c r="A2" s="8"/>
      <c r="B2" s="10" t="s">
        <v>150</v>
      </c>
      <c r="C2" s="10"/>
      <c r="D2" s="10"/>
      <c r="E2" s="10"/>
      <c r="F2" s="10"/>
      <c r="G2" s="10"/>
      <c r="H2" s="10"/>
      <c r="I2" s="10"/>
      <c r="J2" s="13" t="s">
        <v>2</v>
      </c>
    </row>
    <row r="3" ht="17.05" customHeight="1" spans="1:10">
      <c r="A3" s="11"/>
      <c r="B3" s="12" t="s">
        <v>4</v>
      </c>
      <c r="C3" s="12"/>
      <c r="D3" s="26"/>
      <c r="E3" s="26"/>
      <c r="F3" s="26"/>
      <c r="G3" s="26"/>
      <c r="H3" s="26"/>
      <c r="I3" s="26" t="s">
        <v>5</v>
      </c>
      <c r="J3" s="27"/>
    </row>
    <row r="4" ht="21.35" customHeight="1" spans="1:10">
      <c r="A4" s="13"/>
      <c r="B4" s="14" t="s">
        <v>151</v>
      </c>
      <c r="C4" s="14" t="s">
        <v>70</v>
      </c>
      <c r="D4" s="14" t="s">
        <v>152</v>
      </c>
      <c r="E4" s="14"/>
      <c r="F4" s="14"/>
      <c r="G4" s="14"/>
      <c r="H4" s="14"/>
      <c r="I4" s="14"/>
      <c r="J4" s="28"/>
    </row>
    <row r="5" ht="21.35" customHeight="1" spans="1:10">
      <c r="A5" s="15"/>
      <c r="B5" s="14"/>
      <c r="C5" s="14"/>
      <c r="D5" s="14" t="s">
        <v>58</v>
      </c>
      <c r="E5" s="34" t="s">
        <v>153</v>
      </c>
      <c r="F5" s="14" t="s">
        <v>154</v>
      </c>
      <c r="G5" s="14"/>
      <c r="H5" s="14"/>
      <c r="I5" s="14" t="s">
        <v>155</v>
      </c>
      <c r="J5" s="28"/>
    </row>
    <row r="6" ht="21.35" customHeight="1" spans="1:10">
      <c r="A6" s="15"/>
      <c r="B6" s="14"/>
      <c r="C6" s="14"/>
      <c r="D6" s="14"/>
      <c r="E6" s="34"/>
      <c r="F6" s="14" t="s">
        <v>137</v>
      </c>
      <c r="G6" s="14" t="s">
        <v>156</v>
      </c>
      <c r="H6" s="14" t="s">
        <v>157</v>
      </c>
      <c r="I6" s="14"/>
      <c r="J6" s="29"/>
    </row>
    <row r="7" ht="19.9" customHeight="1" spans="1:10">
      <c r="A7" s="16"/>
      <c r="B7" s="17"/>
      <c r="C7" s="17" t="s">
        <v>71</v>
      </c>
      <c r="D7" s="18">
        <f t="shared" ref="D7:I7" si="0">+D8</f>
        <v>10</v>
      </c>
      <c r="E7" s="18">
        <f t="shared" si="0"/>
        <v>0</v>
      </c>
      <c r="F7" s="18">
        <f t="shared" si="0"/>
        <v>10</v>
      </c>
      <c r="G7" s="18">
        <f t="shared" si="0"/>
        <v>0</v>
      </c>
      <c r="H7" s="18">
        <f t="shared" si="0"/>
        <v>10</v>
      </c>
      <c r="I7" s="18">
        <f t="shared" si="0"/>
        <v>0</v>
      </c>
      <c r="J7" s="30"/>
    </row>
    <row r="8" ht="19.9" customHeight="1" spans="1:10">
      <c r="A8" s="15"/>
      <c r="B8" s="19" t="str">
        <f>+'3-2'!E7</f>
        <v>122007</v>
      </c>
      <c r="C8" s="19" t="str">
        <f>+'3-2'!F7</f>
        <v>红原县妇幼保健计划生育服务中心</v>
      </c>
      <c r="D8" s="21">
        <f>+E8+F8+I8</f>
        <v>10</v>
      </c>
      <c r="E8" s="21">
        <v>0</v>
      </c>
      <c r="F8" s="21">
        <f>+G8+H8</f>
        <v>10</v>
      </c>
      <c r="G8" s="21">
        <v>0</v>
      </c>
      <c r="H8" s="21">
        <v>10</v>
      </c>
      <c r="I8" s="21">
        <v>0</v>
      </c>
      <c r="J8" s="28"/>
    </row>
    <row r="9" ht="19.9" customHeight="1" spans="1:10">
      <c r="A9" s="15"/>
      <c r="B9" s="19"/>
      <c r="C9" s="20" t="s">
        <v>105</v>
      </c>
      <c r="D9" s="22"/>
      <c r="E9" s="22"/>
      <c r="F9" s="22"/>
      <c r="G9" s="22"/>
      <c r="H9" s="22"/>
      <c r="I9" s="22"/>
      <c r="J9" s="28"/>
    </row>
    <row r="10" ht="8.5" customHeight="1" spans="1:10">
      <c r="A10" s="23"/>
      <c r="B10" s="23"/>
      <c r="C10" s="23"/>
      <c r="D10" s="23"/>
      <c r="E10" s="23"/>
      <c r="F10" s="23"/>
      <c r="G10" s="23"/>
      <c r="H10" s="23"/>
      <c r="I10" s="23"/>
      <c r="J10" s="3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E24" sqref="E24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2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8"/>
      <c r="B1" s="9"/>
      <c r="C1" s="9"/>
      <c r="D1" s="9"/>
      <c r="E1" s="32"/>
      <c r="F1" s="32"/>
      <c r="G1" s="33"/>
      <c r="H1" s="33"/>
      <c r="I1" s="25" t="s">
        <v>158</v>
      </c>
      <c r="J1" s="13"/>
    </row>
    <row r="2" ht="19.9" customHeight="1" spans="1:10">
      <c r="A2" s="8"/>
      <c r="B2" s="10" t="s">
        <v>159</v>
      </c>
      <c r="C2" s="10"/>
      <c r="D2" s="10"/>
      <c r="E2" s="10"/>
      <c r="F2" s="10"/>
      <c r="G2" s="10"/>
      <c r="H2" s="10"/>
      <c r="I2" s="10"/>
      <c r="J2" s="13" t="s">
        <v>2</v>
      </c>
    </row>
    <row r="3" ht="17.05" customHeight="1" spans="1:10">
      <c r="A3" s="11"/>
      <c r="B3" s="12" t="s">
        <v>4</v>
      </c>
      <c r="C3" s="12"/>
      <c r="D3" s="12"/>
      <c r="E3" s="12"/>
      <c r="F3" s="12"/>
      <c r="G3" s="11"/>
      <c r="H3" s="11"/>
      <c r="I3" s="26" t="s">
        <v>5</v>
      </c>
      <c r="J3" s="27"/>
    </row>
    <row r="4" ht="21.35" customHeight="1" spans="1:10">
      <c r="A4" s="13"/>
      <c r="B4" s="14" t="s">
        <v>8</v>
      </c>
      <c r="C4" s="14"/>
      <c r="D4" s="14"/>
      <c r="E4" s="14"/>
      <c r="F4" s="14"/>
      <c r="G4" s="14" t="s">
        <v>160</v>
      </c>
      <c r="H4" s="14"/>
      <c r="I4" s="14"/>
      <c r="J4" s="28"/>
    </row>
    <row r="5" ht="21.35" customHeight="1" spans="1:10">
      <c r="A5" s="15"/>
      <c r="B5" s="14" t="s">
        <v>78</v>
      </c>
      <c r="C5" s="14"/>
      <c r="D5" s="14"/>
      <c r="E5" s="14" t="s">
        <v>69</v>
      </c>
      <c r="F5" s="14" t="s">
        <v>70</v>
      </c>
      <c r="G5" s="14" t="s">
        <v>58</v>
      </c>
      <c r="H5" s="14" t="s">
        <v>74</v>
      </c>
      <c r="I5" s="14" t="s">
        <v>75</v>
      </c>
      <c r="J5" s="28"/>
    </row>
    <row r="6" ht="21.35" customHeight="1" spans="1:10">
      <c r="A6" s="15"/>
      <c r="B6" s="14" t="s">
        <v>79</v>
      </c>
      <c r="C6" s="14" t="s">
        <v>80</v>
      </c>
      <c r="D6" s="14" t="s">
        <v>81</v>
      </c>
      <c r="E6" s="14"/>
      <c r="F6" s="14"/>
      <c r="G6" s="14"/>
      <c r="H6" s="14"/>
      <c r="I6" s="14"/>
      <c r="J6" s="29"/>
    </row>
    <row r="7" ht="19.9" customHeight="1" spans="1:10">
      <c r="A7" s="16"/>
      <c r="B7" s="17"/>
      <c r="C7" s="17"/>
      <c r="D7" s="17"/>
      <c r="E7" s="17"/>
      <c r="F7" s="17" t="s">
        <v>71</v>
      </c>
      <c r="G7" s="18"/>
      <c r="H7" s="18"/>
      <c r="I7" s="18"/>
      <c r="J7" s="30"/>
    </row>
    <row r="8" ht="19.9" customHeight="1" spans="1:10">
      <c r="A8" s="15"/>
      <c r="B8" s="19"/>
      <c r="C8" s="19"/>
      <c r="D8" s="19"/>
      <c r="E8" s="19"/>
      <c r="F8" s="20" t="s">
        <v>22</v>
      </c>
      <c r="G8" s="21"/>
      <c r="H8" s="21"/>
      <c r="I8" s="21"/>
      <c r="J8" s="28"/>
    </row>
    <row r="9" ht="19.9" customHeight="1" spans="1:10">
      <c r="A9" s="15"/>
      <c r="B9" s="19"/>
      <c r="C9" s="19"/>
      <c r="D9" s="19"/>
      <c r="E9" s="19"/>
      <c r="F9" s="20" t="s">
        <v>22</v>
      </c>
      <c r="G9" s="21"/>
      <c r="H9" s="21"/>
      <c r="I9" s="21"/>
      <c r="J9" s="28"/>
    </row>
    <row r="10" ht="19.9" customHeight="1" spans="1:10">
      <c r="A10" s="15"/>
      <c r="B10" s="19"/>
      <c r="C10" s="19"/>
      <c r="D10" s="19"/>
      <c r="E10" s="19"/>
      <c r="F10" s="20" t="s">
        <v>105</v>
      </c>
      <c r="G10" s="21"/>
      <c r="H10" s="22"/>
      <c r="I10" s="22"/>
      <c r="J10" s="29"/>
    </row>
    <row r="11" ht="8.5" customHeight="1" spans="1:10">
      <c r="A11" s="23"/>
      <c r="B11" s="24"/>
      <c r="C11" s="24"/>
      <c r="D11" s="24"/>
      <c r="E11" s="24"/>
      <c r="F11" s="23"/>
      <c r="G11" s="23"/>
      <c r="H11" s="23"/>
      <c r="I11" s="23"/>
      <c r="J11" s="3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C25" sqref="C25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25" customWidth="1"/>
    <col min="4" max="9" width="16.4083333333333" customWidth="1"/>
    <col min="10" max="10" width="1.53333333333333" customWidth="1"/>
  </cols>
  <sheetData>
    <row r="1" ht="14.3" customHeight="1" spans="1:10">
      <c r="A1" s="8"/>
      <c r="B1" s="9"/>
      <c r="C1" s="32"/>
      <c r="D1" s="33"/>
      <c r="E1" s="33"/>
      <c r="F1" s="33"/>
      <c r="G1" s="33"/>
      <c r="H1" s="33"/>
      <c r="I1" s="25" t="s">
        <v>161</v>
      </c>
      <c r="J1" s="13"/>
    </row>
    <row r="2" ht="19.9" customHeight="1" spans="1:10">
      <c r="A2" s="8"/>
      <c r="B2" s="10" t="s">
        <v>162</v>
      </c>
      <c r="C2" s="10"/>
      <c r="D2" s="10"/>
      <c r="E2" s="10"/>
      <c r="F2" s="10"/>
      <c r="G2" s="10"/>
      <c r="H2" s="10"/>
      <c r="I2" s="10"/>
      <c r="J2" s="13" t="s">
        <v>2</v>
      </c>
    </row>
    <row r="3" ht="17.05" customHeight="1" spans="1:10">
      <c r="A3" s="11"/>
      <c r="B3" s="12" t="s">
        <v>4</v>
      </c>
      <c r="C3" s="12"/>
      <c r="D3" s="26"/>
      <c r="E3" s="26"/>
      <c r="F3" s="26"/>
      <c r="G3" s="26"/>
      <c r="H3" s="26"/>
      <c r="I3" s="26" t="s">
        <v>5</v>
      </c>
      <c r="J3" s="27"/>
    </row>
    <row r="4" ht="21.35" customHeight="1" spans="1:10">
      <c r="A4" s="13"/>
      <c r="B4" s="14" t="s">
        <v>151</v>
      </c>
      <c r="C4" s="14" t="s">
        <v>70</v>
      </c>
      <c r="D4" s="14" t="s">
        <v>152</v>
      </c>
      <c r="E4" s="14"/>
      <c r="F4" s="14"/>
      <c r="G4" s="14"/>
      <c r="H4" s="14"/>
      <c r="I4" s="14"/>
      <c r="J4" s="28"/>
    </row>
    <row r="5" ht="21.35" customHeight="1" spans="1:10">
      <c r="A5" s="15"/>
      <c r="B5" s="14"/>
      <c r="C5" s="14"/>
      <c r="D5" s="14" t="s">
        <v>58</v>
      </c>
      <c r="E5" s="34" t="s">
        <v>153</v>
      </c>
      <c r="F5" s="14" t="s">
        <v>154</v>
      </c>
      <c r="G5" s="14"/>
      <c r="H5" s="14"/>
      <c r="I5" s="14" t="s">
        <v>155</v>
      </c>
      <c r="J5" s="28"/>
    </row>
    <row r="6" ht="21.35" customHeight="1" spans="1:10">
      <c r="A6" s="15"/>
      <c r="B6" s="14"/>
      <c r="C6" s="14"/>
      <c r="D6" s="14"/>
      <c r="E6" s="34"/>
      <c r="F6" s="14" t="s">
        <v>137</v>
      </c>
      <c r="G6" s="14" t="s">
        <v>156</v>
      </c>
      <c r="H6" s="14" t="s">
        <v>157</v>
      </c>
      <c r="I6" s="14"/>
      <c r="J6" s="29"/>
    </row>
    <row r="7" ht="19.9" customHeight="1" spans="1:10">
      <c r="A7" s="16"/>
      <c r="B7" s="17"/>
      <c r="C7" s="17" t="s">
        <v>71</v>
      </c>
      <c r="D7" s="18"/>
      <c r="E7" s="18"/>
      <c r="F7" s="18"/>
      <c r="G7" s="18"/>
      <c r="H7" s="18"/>
      <c r="I7" s="18"/>
      <c r="J7" s="30"/>
    </row>
    <row r="8" ht="19.9" customHeight="1" spans="1:10">
      <c r="A8" s="15"/>
      <c r="B8" s="19"/>
      <c r="C8" s="20" t="s">
        <v>22</v>
      </c>
      <c r="D8" s="21"/>
      <c r="E8" s="21"/>
      <c r="F8" s="21"/>
      <c r="G8" s="21"/>
      <c r="H8" s="21"/>
      <c r="I8" s="21"/>
      <c r="J8" s="28"/>
    </row>
    <row r="9" ht="19.9" customHeight="1" spans="1:10">
      <c r="A9" s="15"/>
      <c r="B9" s="19"/>
      <c r="C9" s="20" t="s">
        <v>105</v>
      </c>
      <c r="D9" s="22"/>
      <c r="E9" s="22"/>
      <c r="F9" s="22"/>
      <c r="G9" s="22"/>
      <c r="H9" s="22"/>
      <c r="I9" s="22"/>
      <c r="J9" s="28"/>
    </row>
    <row r="10" ht="8.5" customHeight="1" spans="1:10">
      <c r="A10" s="23"/>
      <c r="B10" s="23"/>
      <c r="C10" s="23"/>
      <c r="D10" s="23"/>
      <c r="E10" s="23"/>
      <c r="F10" s="23"/>
      <c r="G10" s="23"/>
      <c r="H10" s="23"/>
      <c r="I10" s="23"/>
      <c r="J10" s="3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22" sqref="F2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2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8"/>
      <c r="B1" s="9"/>
      <c r="C1" s="9"/>
      <c r="D1" s="9"/>
      <c r="E1" s="9"/>
      <c r="F1" s="9"/>
      <c r="G1" s="9"/>
      <c r="H1" s="9"/>
      <c r="I1" s="25" t="s">
        <v>163</v>
      </c>
      <c r="J1" s="13"/>
    </row>
    <row r="2" ht="19.9" customHeight="1" spans="1:10">
      <c r="A2" s="8"/>
      <c r="B2" s="10" t="s">
        <v>164</v>
      </c>
      <c r="C2" s="10"/>
      <c r="D2" s="10"/>
      <c r="E2" s="10"/>
      <c r="F2" s="10"/>
      <c r="G2" s="10"/>
      <c r="H2" s="10"/>
      <c r="I2" s="10"/>
      <c r="J2" s="13" t="s">
        <v>2</v>
      </c>
    </row>
    <row r="3" ht="17.05" customHeight="1" spans="1:10">
      <c r="A3" s="11"/>
      <c r="B3" s="12" t="s">
        <v>4</v>
      </c>
      <c r="C3" s="12"/>
      <c r="D3" s="12"/>
      <c r="E3" s="12"/>
      <c r="F3" s="12"/>
      <c r="G3" s="11"/>
      <c r="H3" s="11"/>
      <c r="I3" s="26" t="s">
        <v>5</v>
      </c>
      <c r="J3" s="27"/>
    </row>
    <row r="4" ht="21.35" customHeight="1" spans="1:10">
      <c r="A4" s="13"/>
      <c r="B4" s="14" t="s">
        <v>8</v>
      </c>
      <c r="C4" s="14"/>
      <c r="D4" s="14"/>
      <c r="E4" s="14"/>
      <c r="F4" s="14"/>
      <c r="G4" s="14" t="s">
        <v>165</v>
      </c>
      <c r="H4" s="14"/>
      <c r="I4" s="14"/>
      <c r="J4" s="28"/>
    </row>
    <row r="5" ht="21.35" customHeight="1" spans="1:10">
      <c r="A5" s="15"/>
      <c r="B5" s="14" t="s">
        <v>78</v>
      </c>
      <c r="C5" s="14"/>
      <c r="D5" s="14"/>
      <c r="E5" s="14" t="s">
        <v>69</v>
      </c>
      <c r="F5" s="14" t="s">
        <v>70</v>
      </c>
      <c r="G5" s="14" t="s">
        <v>58</v>
      </c>
      <c r="H5" s="14" t="s">
        <v>74</v>
      </c>
      <c r="I5" s="14" t="s">
        <v>75</v>
      </c>
      <c r="J5" s="28"/>
    </row>
    <row r="6" ht="21.35" customHeight="1" spans="1:10">
      <c r="A6" s="15"/>
      <c r="B6" s="14" t="s">
        <v>79</v>
      </c>
      <c r="C6" s="14" t="s">
        <v>80</v>
      </c>
      <c r="D6" s="14" t="s">
        <v>81</v>
      </c>
      <c r="E6" s="14"/>
      <c r="F6" s="14"/>
      <c r="G6" s="14"/>
      <c r="H6" s="14"/>
      <c r="I6" s="14"/>
      <c r="J6" s="29"/>
    </row>
    <row r="7" ht="19.9" customHeight="1" spans="1:10">
      <c r="A7" s="16"/>
      <c r="B7" s="17"/>
      <c r="C7" s="17"/>
      <c r="D7" s="17"/>
      <c r="E7" s="17"/>
      <c r="F7" s="17" t="s">
        <v>71</v>
      </c>
      <c r="G7" s="18"/>
      <c r="H7" s="18"/>
      <c r="I7" s="18"/>
      <c r="J7" s="30"/>
    </row>
    <row r="8" ht="19.9" customHeight="1" spans="1:10">
      <c r="A8" s="15"/>
      <c r="B8" s="19"/>
      <c r="C8" s="19"/>
      <c r="D8" s="19"/>
      <c r="E8" s="19"/>
      <c r="F8" s="20" t="s">
        <v>22</v>
      </c>
      <c r="G8" s="21"/>
      <c r="H8" s="21"/>
      <c r="I8" s="21"/>
      <c r="J8" s="28"/>
    </row>
    <row r="9" ht="19.9" customHeight="1" spans="1:10">
      <c r="A9" s="15"/>
      <c r="B9" s="19"/>
      <c r="C9" s="19"/>
      <c r="D9" s="19"/>
      <c r="E9" s="19"/>
      <c r="F9" s="20" t="s">
        <v>166</v>
      </c>
      <c r="G9" s="21"/>
      <c r="H9" s="21"/>
      <c r="I9" s="21"/>
      <c r="J9" s="28"/>
    </row>
    <row r="10" ht="19.9" customHeight="1" spans="1:10">
      <c r="A10" s="15"/>
      <c r="B10" s="19" t="s">
        <v>167</v>
      </c>
      <c r="C10" s="19" t="s">
        <v>168</v>
      </c>
      <c r="D10" s="19" t="s">
        <v>84</v>
      </c>
      <c r="E10" s="19" t="s">
        <v>169</v>
      </c>
      <c r="F10" s="20" t="s">
        <v>170</v>
      </c>
      <c r="G10" s="21"/>
      <c r="H10" s="22"/>
      <c r="I10" s="22"/>
      <c r="J10" s="28"/>
    </row>
    <row r="11" ht="8.5" customHeight="1" spans="1:10">
      <c r="A11" s="23"/>
      <c r="B11" s="24"/>
      <c r="C11" s="24"/>
      <c r="D11" s="24"/>
      <c r="E11" s="24"/>
      <c r="F11" s="23"/>
      <c r="G11" s="23"/>
      <c r="H11" s="23"/>
      <c r="I11" s="23"/>
      <c r="J11" s="3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autoPageBreaks="0"/>
  </sheetPr>
  <dimension ref="A1:K12"/>
  <sheetViews>
    <sheetView showGridLines="0" showZeros="0" zoomScaleSheetLayoutView="60" workbookViewId="0">
      <selection activeCell="A1" sqref="A1:K1"/>
    </sheetView>
  </sheetViews>
  <sheetFormatPr defaultColWidth="7" defaultRowHeight="11.25"/>
  <cols>
    <col min="1" max="1" width="45.75" style="1" customWidth="1"/>
    <col min="2" max="2" width="15.5" style="1" customWidth="1"/>
    <col min="3" max="3" width="11.625" style="1" customWidth="1"/>
    <col min="4" max="4" width="11.125" style="1" customWidth="1"/>
    <col min="5" max="5" width="24.5" style="1" customWidth="1"/>
    <col min="6" max="6" width="15.375" style="1" customWidth="1"/>
    <col min="7" max="7" width="13.125" style="1" customWidth="1"/>
    <col min="8" max="8" width="13.875" style="1" customWidth="1"/>
    <col min="9" max="9" width="15" style="1" customWidth="1"/>
    <col min="10" max="10" width="14.5" style="1" customWidth="1"/>
    <col min="11" max="11" width="15.5" style="1" customWidth="1"/>
    <col min="12" max="16384" width="7" style="1"/>
  </cols>
  <sheetData>
    <row r="1" ht="20.25" spans="1:11">
      <c r="A1" s="2" t="s">
        <v>171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12" spans="1:11">
      <c r="A2" s="3"/>
      <c r="B2" s="3"/>
      <c r="C2" s="3"/>
      <c r="D2" s="3"/>
      <c r="E2" s="3"/>
      <c r="F2" s="3"/>
      <c r="G2" s="3"/>
      <c r="H2" s="3"/>
      <c r="I2" s="3"/>
      <c r="J2" s="3"/>
      <c r="K2" s="3" t="s">
        <v>172</v>
      </c>
    </row>
    <row r="3" ht="22.5" customHeight="1" spans="1:11">
      <c r="A3" s="4" t="s">
        <v>173</v>
      </c>
      <c r="B3" s="4" t="s">
        <v>174</v>
      </c>
      <c r="C3" s="4"/>
      <c r="D3" s="4"/>
      <c r="E3" s="4" t="s">
        <v>175</v>
      </c>
      <c r="F3" s="4" t="s">
        <v>176</v>
      </c>
      <c r="G3" s="4" t="s">
        <v>176</v>
      </c>
      <c r="H3" s="4" t="s">
        <v>176</v>
      </c>
      <c r="I3" s="4" t="s">
        <v>176</v>
      </c>
      <c r="J3" s="4" t="s">
        <v>176</v>
      </c>
      <c r="K3" s="4" t="s">
        <v>176</v>
      </c>
    </row>
    <row r="4" ht="21" customHeight="1" spans="1:11">
      <c r="A4" s="4"/>
      <c r="B4" s="4" t="s">
        <v>177</v>
      </c>
      <c r="C4" s="4" t="s">
        <v>178</v>
      </c>
      <c r="D4" s="4" t="s">
        <v>179</v>
      </c>
      <c r="E4" s="4"/>
      <c r="F4" s="4" t="s">
        <v>180</v>
      </c>
      <c r="G4" s="4" t="s">
        <v>180</v>
      </c>
      <c r="H4" s="5" t="s">
        <v>181</v>
      </c>
      <c r="I4" s="5" t="s">
        <v>182</v>
      </c>
      <c r="J4" s="5" t="s">
        <v>183</v>
      </c>
      <c r="K4" s="5" t="s">
        <v>184</v>
      </c>
    </row>
    <row r="5" ht="18.75" customHeight="1" spans="1:11">
      <c r="A5" s="4"/>
      <c r="B5" s="4"/>
      <c r="C5" s="4"/>
      <c r="D5" s="4"/>
      <c r="E5" s="4"/>
      <c r="F5" s="4" t="s">
        <v>185</v>
      </c>
      <c r="G5" s="5" t="s">
        <v>186</v>
      </c>
      <c r="H5" s="5" t="s">
        <v>185</v>
      </c>
      <c r="I5" s="5" t="s">
        <v>186</v>
      </c>
      <c r="J5" s="5" t="s">
        <v>185</v>
      </c>
      <c r="K5" s="5" t="s">
        <v>186</v>
      </c>
    </row>
    <row r="6" ht="19.5" customHeight="1" spans="1:11">
      <c r="A6" s="6" t="s">
        <v>58</v>
      </c>
      <c r="B6" s="7">
        <v>52</v>
      </c>
      <c r="C6" s="7">
        <v>2</v>
      </c>
      <c r="D6" s="7">
        <f t="shared" ref="D6:D12" si="0">B6-C6</f>
        <v>50</v>
      </c>
      <c r="E6" s="6" t="s">
        <v>22</v>
      </c>
      <c r="F6" s="6" t="s">
        <v>22</v>
      </c>
      <c r="G6" s="6" t="s">
        <v>22</v>
      </c>
      <c r="H6" s="6" t="s">
        <v>22</v>
      </c>
      <c r="I6" s="6" t="s">
        <v>22</v>
      </c>
      <c r="J6" s="6" t="s">
        <v>22</v>
      </c>
      <c r="K6" s="6" t="s">
        <v>22</v>
      </c>
    </row>
    <row r="7" ht="19.5" customHeight="1" spans="1:11">
      <c r="A7" s="6" t="s">
        <v>187</v>
      </c>
      <c r="B7" s="7"/>
      <c r="C7" s="7"/>
      <c r="D7" s="7">
        <f t="shared" si="0"/>
        <v>0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6" t="s">
        <v>22</v>
      </c>
    </row>
    <row r="8" ht="19.5" customHeight="1" spans="1:11">
      <c r="A8" s="6" t="s">
        <v>188</v>
      </c>
      <c r="B8" s="7"/>
      <c r="C8" s="7"/>
      <c r="D8" s="7">
        <f t="shared" si="0"/>
        <v>0</v>
      </c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  <c r="K8" s="6" t="s">
        <v>22</v>
      </c>
    </row>
    <row r="9" ht="19.5" customHeight="1" spans="1:11">
      <c r="A9" s="6" t="s">
        <v>189</v>
      </c>
      <c r="B9" s="7"/>
      <c r="C9" s="7"/>
      <c r="D9" s="7">
        <f t="shared" si="0"/>
        <v>0</v>
      </c>
      <c r="E9" s="6" t="s">
        <v>190</v>
      </c>
      <c r="F9" s="6" t="s">
        <v>191</v>
      </c>
      <c r="G9" s="6" t="s">
        <v>192</v>
      </c>
      <c r="H9" s="6" t="s">
        <v>193</v>
      </c>
      <c r="I9" s="6" t="s">
        <v>190</v>
      </c>
      <c r="J9" s="6" t="s">
        <v>194</v>
      </c>
      <c r="K9" s="6" t="s">
        <v>195</v>
      </c>
    </row>
    <row r="10" ht="19.5" customHeight="1" spans="1:11">
      <c r="A10" s="6" t="s">
        <v>196</v>
      </c>
      <c r="B10" s="7">
        <v>0</v>
      </c>
      <c r="C10" s="7">
        <v>0</v>
      </c>
      <c r="D10" s="7">
        <f t="shared" si="0"/>
        <v>0</v>
      </c>
      <c r="E10" s="6" t="s">
        <v>22</v>
      </c>
      <c r="F10" s="6" t="s">
        <v>197</v>
      </c>
      <c r="G10" s="6" t="s">
        <v>198</v>
      </c>
      <c r="H10" s="6" t="s">
        <v>22</v>
      </c>
      <c r="I10" s="6" t="s">
        <v>22</v>
      </c>
      <c r="J10" s="6" t="s">
        <v>22</v>
      </c>
      <c r="K10" s="6" t="s">
        <v>22</v>
      </c>
    </row>
    <row r="11" ht="19.5" customHeight="1" spans="1:11">
      <c r="A11" s="6" t="s">
        <v>196</v>
      </c>
      <c r="B11" s="7">
        <v>0</v>
      </c>
      <c r="C11" s="7">
        <v>0</v>
      </c>
      <c r="D11" s="7">
        <f t="shared" si="0"/>
        <v>0</v>
      </c>
      <c r="E11" s="6" t="s">
        <v>22</v>
      </c>
      <c r="F11" s="6" t="s">
        <v>199</v>
      </c>
      <c r="G11" s="6" t="s">
        <v>200</v>
      </c>
      <c r="H11" s="6" t="s">
        <v>22</v>
      </c>
      <c r="I11" s="6" t="s">
        <v>22</v>
      </c>
      <c r="J11" s="6" t="s">
        <v>22</v>
      </c>
      <c r="K11" s="6" t="s">
        <v>22</v>
      </c>
    </row>
    <row r="12" ht="19.5" customHeight="1" spans="1:11">
      <c r="A12" s="6" t="s">
        <v>196</v>
      </c>
      <c r="B12" s="7">
        <v>0</v>
      </c>
      <c r="C12" s="7">
        <v>0</v>
      </c>
      <c r="D12" s="7">
        <f t="shared" si="0"/>
        <v>0</v>
      </c>
      <c r="E12" s="6" t="s">
        <v>22</v>
      </c>
      <c r="F12" s="6" t="s">
        <v>201</v>
      </c>
      <c r="G12" s="6" t="s">
        <v>202</v>
      </c>
      <c r="H12" s="6" t="s">
        <v>22</v>
      </c>
      <c r="I12" s="6" t="s">
        <v>22</v>
      </c>
      <c r="J12" s="6" t="s">
        <v>22</v>
      </c>
      <c r="K12" s="6" t="s">
        <v>22</v>
      </c>
    </row>
  </sheetData>
  <mergeCells count="11">
    <mergeCell ref="A1:K1"/>
    <mergeCell ref="B3:D3"/>
    <mergeCell ref="F3:K3"/>
    <mergeCell ref="F4:G4"/>
    <mergeCell ref="H4:I4"/>
    <mergeCell ref="J4:K4"/>
    <mergeCell ref="A3:A5"/>
    <mergeCell ref="B4:B5"/>
    <mergeCell ref="C4:C5"/>
    <mergeCell ref="D4:D5"/>
    <mergeCell ref="E3:E5"/>
  </mergeCells>
  <pageMargins left="0.699999988079071" right="0.699999988079071" top="0.75" bottom="0.75" header="0.300000011920929" footer="0.300000011920929"/>
  <pageSetup paperSize="1" orientation="landscape" errors="blank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I6" sqref="I6:K16"/>
    </sheetView>
  </sheetViews>
  <sheetFormatPr defaultColWidth="10" defaultRowHeight="13.5" outlineLevelCol="5"/>
  <cols>
    <col min="1" max="1" width="1.53333333333333" customWidth="1"/>
    <col min="2" max="2" width="41.025" customWidth="1"/>
    <col min="3" max="3" width="16.4083333333333" customWidth="1"/>
    <col min="4" max="4" width="41.025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61"/>
      <c r="B1" s="9"/>
      <c r="C1" s="32"/>
      <c r="D1" s="62"/>
      <c r="E1" s="9" t="s">
        <v>1</v>
      </c>
      <c r="F1" s="58" t="s">
        <v>2</v>
      </c>
    </row>
    <row r="2" ht="19.9" customHeight="1" spans="1:6">
      <c r="A2" s="62"/>
      <c r="B2" s="64" t="s">
        <v>3</v>
      </c>
      <c r="C2" s="64"/>
      <c r="D2" s="64"/>
      <c r="E2" s="64"/>
      <c r="F2" s="58"/>
    </row>
    <row r="3" ht="17.05" customHeight="1" spans="1:6">
      <c r="A3" s="65"/>
      <c r="B3" s="12" t="s">
        <v>4</v>
      </c>
      <c r="C3" s="48"/>
      <c r="D3" s="48"/>
      <c r="E3" s="66" t="s">
        <v>5</v>
      </c>
      <c r="F3" s="59"/>
    </row>
    <row r="4" ht="21.35" customHeight="1" spans="1:6">
      <c r="A4" s="67"/>
      <c r="B4" s="38" t="s">
        <v>6</v>
      </c>
      <c r="C4" s="38"/>
      <c r="D4" s="38" t="s">
        <v>7</v>
      </c>
      <c r="E4" s="38"/>
      <c r="F4" s="45"/>
    </row>
    <row r="5" ht="21.35" customHeight="1" spans="1:6">
      <c r="A5" s="67"/>
      <c r="B5" s="38" t="s">
        <v>8</v>
      </c>
      <c r="C5" s="38" t="s">
        <v>9</v>
      </c>
      <c r="D5" s="38" t="s">
        <v>8</v>
      </c>
      <c r="E5" s="38" t="s">
        <v>9</v>
      </c>
      <c r="F5" s="45"/>
    </row>
    <row r="6" ht="19.9" customHeight="1" spans="1:6">
      <c r="A6" s="13"/>
      <c r="B6" s="52" t="s">
        <v>10</v>
      </c>
      <c r="C6" s="49">
        <f>+IFERROR([1]部门收支总表!C6,"")</f>
        <v>634.28</v>
      </c>
      <c r="D6" s="52" t="s">
        <v>11</v>
      </c>
      <c r="E6" s="49">
        <f>+IFERROR([1]部门收支总表!E6,"")</f>
        <v>0</v>
      </c>
      <c r="F6" s="29"/>
    </row>
    <row r="7" ht="19.9" customHeight="1" spans="1:6">
      <c r="A7" s="13"/>
      <c r="B7" s="52" t="s">
        <v>12</v>
      </c>
      <c r="C7" s="49">
        <f>+IFERROR([1]部门收支总表!C7,"")</f>
        <v>0</v>
      </c>
      <c r="D7" s="52" t="s">
        <v>13</v>
      </c>
      <c r="E7" s="49">
        <f>+IFERROR([1]部门收支总表!E7,"")</f>
        <v>0</v>
      </c>
      <c r="F7" s="29"/>
    </row>
    <row r="8" ht="19.9" customHeight="1" spans="1:6">
      <c r="A8" s="13"/>
      <c r="B8" s="52" t="s">
        <v>14</v>
      </c>
      <c r="C8" s="49">
        <f>+IFERROR([1]部门收支总表!C8,"")</f>
        <v>0</v>
      </c>
      <c r="D8" s="52" t="s">
        <v>15</v>
      </c>
      <c r="E8" s="49">
        <f>+IFERROR([1]部门收支总表!E8,"")</f>
        <v>0</v>
      </c>
      <c r="F8" s="29"/>
    </row>
    <row r="9" ht="19.9" customHeight="1" spans="1:6">
      <c r="A9" s="13"/>
      <c r="B9" s="52" t="s">
        <v>16</v>
      </c>
      <c r="C9" s="49">
        <f>+IFERROR([1]部门收支总表!C9,"")</f>
        <v>0</v>
      </c>
      <c r="D9" s="52" t="s">
        <v>17</v>
      </c>
      <c r="E9" s="49">
        <f>+IFERROR([1]部门收支总表!E9,"")</f>
        <v>0</v>
      </c>
      <c r="F9" s="29"/>
    </row>
    <row r="10" ht="19.9" customHeight="1" spans="1:6">
      <c r="A10" s="13"/>
      <c r="B10" s="52" t="s">
        <v>18</v>
      </c>
      <c r="C10" s="49">
        <f>+IFERROR([1]部门收支总表!C10,"")</f>
        <v>50</v>
      </c>
      <c r="D10" s="52" t="s">
        <v>19</v>
      </c>
      <c r="E10" s="49">
        <f>+IFERROR([1]部门收支总表!E10,"")</f>
        <v>0</v>
      </c>
      <c r="F10" s="29"/>
    </row>
    <row r="11" ht="19.9" customHeight="1" spans="1:6">
      <c r="A11" s="13"/>
      <c r="B11" s="52" t="s">
        <v>20</v>
      </c>
      <c r="C11" s="49">
        <f>+IFERROR([1]部门收支总表!C11,"")</f>
        <v>0</v>
      </c>
      <c r="D11" s="52" t="s">
        <v>21</v>
      </c>
      <c r="E11" s="49">
        <f>+IFERROR([1]部门收支总表!E11,"")</f>
        <v>0</v>
      </c>
      <c r="F11" s="29"/>
    </row>
    <row r="12" ht="19.9" customHeight="1" spans="1:6">
      <c r="A12" s="13"/>
      <c r="B12" s="52" t="s">
        <v>22</v>
      </c>
      <c r="C12" s="49"/>
      <c r="D12" s="52" t="s">
        <v>23</v>
      </c>
      <c r="E12" s="49">
        <f>+IFERROR([1]部门收支总表!E12,"")</f>
        <v>0</v>
      </c>
      <c r="F12" s="29"/>
    </row>
    <row r="13" ht="19.9" customHeight="1" spans="1:6">
      <c r="A13" s="13"/>
      <c r="B13" s="52" t="s">
        <v>22</v>
      </c>
      <c r="C13" s="49"/>
      <c r="D13" s="52" t="s">
        <v>24</v>
      </c>
      <c r="E13" s="49">
        <f>+IFERROR([1]部门收支总表!E13,"")</f>
        <v>91.51</v>
      </c>
      <c r="F13" s="29"/>
    </row>
    <row r="14" ht="19.9" customHeight="1" spans="1:6">
      <c r="A14" s="13"/>
      <c r="B14" s="52" t="s">
        <v>22</v>
      </c>
      <c r="C14" s="49"/>
      <c r="D14" s="52" t="s">
        <v>25</v>
      </c>
      <c r="E14" s="49">
        <f>+IFERROR([1]部门收支总表!E14,"")</f>
        <v>0</v>
      </c>
      <c r="F14" s="29"/>
    </row>
    <row r="15" ht="19.9" customHeight="1" spans="1:6">
      <c r="A15" s="13"/>
      <c r="B15" s="52" t="s">
        <v>22</v>
      </c>
      <c r="C15" s="49"/>
      <c r="D15" s="52" t="s">
        <v>26</v>
      </c>
      <c r="E15" s="49">
        <f>+IFERROR([1]部门收支总表!E15,"")</f>
        <v>542.3</v>
      </c>
      <c r="F15" s="29"/>
    </row>
    <row r="16" ht="19.9" customHeight="1" spans="1:6">
      <c r="A16" s="13"/>
      <c r="B16" s="52" t="s">
        <v>22</v>
      </c>
      <c r="C16" s="49"/>
      <c r="D16" s="52" t="s">
        <v>27</v>
      </c>
      <c r="E16" s="49">
        <f>+IFERROR([1]部门收支总表!E16,"")</f>
        <v>0</v>
      </c>
      <c r="F16" s="29"/>
    </row>
    <row r="17" ht="19.9" customHeight="1" spans="1:6">
      <c r="A17" s="13"/>
      <c r="B17" s="52" t="s">
        <v>22</v>
      </c>
      <c r="C17" s="49"/>
      <c r="D17" s="52" t="s">
        <v>28</v>
      </c>
      <c r="E17" s="49">
        <f>+IFERROR([1]部门收支总表!E17,"")</f>
        <v>0</v>
      </c>
      <c r="F17" s="29"/>
    </row>
    <row r="18" ht="19.9" customHeight="1" spans="1:6">
      <c r="A18" s="13"/>
      <c r="B18" s="52" t="s">
        <v>22</v>
      </c>
      <c r="C18" s="49"/>
      <c r="D18" s="52" t="s">
        <v>29</v>
      </c>
      <c r="E18" s="49">
        <f>+IFERROR([1]部门收支总表!E18,"")</f>
        <v>0</v>
      </c>
      <c r="F18" s="29"/>
    </row>
    <row r="19" ht="19.9" customHeight="1" spans="1:6">
      <c r="A19" s="13"/>
      <c r="B19" s="52" t="s">
        <v>22</v>
      </c>
      <c r="C19" s="49"/>
      <c r="D19" s="52" t="s">
        <v>30</v>
      </c>
      <c r="E19" s="49">
        <f>+IFERROR([1]部门收支总表!E19,"")</f>
        <v>0</v>
      </c>
      <c r="F19" s="29"/>
    </row>
    <row r="20" ht="19.9" customHeight="1" spans="1:6">
      <c r="A20" s="13"/>
      <c r="B20" s="52" t="s">
        <v>22</v>
      </c>
      <c r="C20" s="49"/>
      <c r="D20" s="52" t="s">
        <v>31</v>
      </c>
      <c r="E20" s="49">
        <f>+IFERROR([1]部门收支总表!E20,"")</f>
        <v>0</v>
      </c>
      <c r="F20" s="29"/>
    </row>
    <row r="21" ht="19.9" customHeight="1" spans="1:6">
      <c r="A21" s="13"/>
      <c r="B21" s="52" t="s">
        <v>22</v>
      </c>
      <c r="C21" s="49"/>
      <c r="D21" s="52" t="s">
        <v>32</v>
      </c>
      <c r="E21" s="49">
        <f>+IFERROR([1]部门收支总表!E21,"")</f>
        <v>0</v>
      </c>
      <c r="F21" s="29"/>
    </row>
    <row r="22" ht="19.9" customHeight="1" spans="1:6">
      <c r="A22" s="13"/>
      <c r="B22" s="52" t="s">
        <v>22</v>
      </c>
      <c r="C22" s="49"/>
      <c r="D22" s="52" t="s">
        <v>33</v>
      </c>
      <c r="E22" s="49">
        <f>+IFERROR([1]部门收支总表!E22,"")</f>
        <v>0</v>
      </c>
      <c r="F22" s="29"/>
    </row>
    <row r="23" ht="19.9" customHeight="1" spans="1:6">
      <c r="A23" s="13"/>
      <c r="B23" s="52" t="s">
        <v>22</v>
      </c>
      <c r="C23" s="49"/>
      <c r="D23" s="52" t="s">
        <v>34</v>
      </c>
      <c r="E23" s="49">
        <f>+IFERROR([1]部门收支总表!E23,"")</f>
        <v>0</v>
      </c>
      <c r="F23" s="29"/>
    </row>
    <row r="24" ht="19.9" customHeight="1" spans="1:6">
      <c r="A24" s="13"/>
      <c r="B24" s="52" t="s">
        <v>22</v>
      </c>
      <c r="C24" s="49"/>
      <c r="D24" s="52" t="s">
        <v>35</v>
      </c>
      <c r="E24" s="49">
        <f>+IFERROR([1]部门收支总表!E24,"")</f>
        <v>0</v>
      </c>
      <c r="F24" s="29"/>
    </row>
    <row r="25" ht="19.9" customHeight="1" spans="1:6">
      <c r="A25" s="13"/>
      <c r="B25" s="52" t="s">
        <v>22</v>
      </c>
      <c r="C25" s="49"/>
      <c r="D25" s="52" t="s">
        <v>36</v>
      </c>
      <c r="E25" s="49">
        <f>+IFERROR([1]部门收支总表!E25,"")</f>
        <v>50.47</v>
      </c>
      <c r="F25" s="29"/>
    </row>
    <row r="26" ht="19.9" customHeight="1" spans="1:6">
      <c r="A26" s="13"/>
      <c r="B26" s="52" t="s">
        <v>22</v>
      </c>
      <c r="C26" s="49"/>
      <c r="D26" s="52" t="s">
        <v>37</v>
      </c>
      <c r="E26" s="49">
        <f>+IFERROR([1]部门收支总表!E26,"")</f>
        <v>0</v>
      </c>
      <c r="F26" s="29"/>
    </row>
    <row r="27" ht="19.9" customHeight="1" spans="1:6">
      <c r="A27" s="13"/>
      <c r="B27" s="52" t="s">
        <v>22</v>
      </c>
      <c r="C27" s="49"/>
      <c r="D27" s="52" t="s">
        <v>38</v>
      </c>
      <c r="E27" s="49">
        <f>+IFERROR([1]部门收支总表!E27,"")</f>
        <v>0</v>
      </c>
      <c r="F27" s="29"/>
    </row>
    <row r="28" ht="19.9" customHeight="1" spans="1:6">
      <c r="A28" s="13"/>
      <c r="B28" s="52" t="s">
        <v>22</v>
      </c>
      <c r="C28" s="49"/>
      <c r="D28" s="52" t="s">
        <v>39</v>
      </c>
      <c r="E28" s="49">
        <f>+IFERROR([1]部门收支总表!E28,"")</f>
        <v>0</v>
      </c>
      <c r="F28" s="29"/>
    </row>
    <row r="29" ht="19.9" customHeight="1" spans="1:6">
      <c r="A29" s="13"/>
      <c r="B29" s="52" t="s">
        <v>22</v>
      </c>
      <c r="C29" s="49"/>
      <c r="D29" s="52" t="s">
        <v>40</v>
      </c>
      <c r="E29" s="49">
        <f>+IFERROR([1]部门收支总表!E29,"")</f>
        <v>0</v>
      </c>
      <c r="F29" s="29"/>
    </row>
    <row r="30" ht="19.9" customHeight="1" spans="1:6">
      <c r="A30" s="13"/>
      <c r="B30" s="52" t="s">
        <v>22</v>
      </c>
      <c r="C30" s="49"/>
      <c r="D30" s="52" t="s">
        <v>41</v>
      </c>
      <c r="E30" s="49">
        <f>+IFERROR([1]部门收支总表!E30,"")</f>
        <v>0</v>
      </c>
      <c r="F30" s="29"/>
    </row>
    <row r="31" ht="19.9" customHeight="1" spans="1:6">
      <c r="A31" s="13"/>
      <c r="B31" s="52" t="s">
        <v>22</v>
      </c>
      <c r="C31" s="49"/>
      <c r="D31" s="52" t="s">
        <v>42</v>
      </c>
      <c r="E31" s="49">
        <f>+IFERROR([1]部门收支总表!E31,"")</f>
        <v>0</v>
      </c>
      <c r="F31" s="29"/>
    </row>
    <row r="32" ht="19.9" customHeight="1" spans="1:6">
      <c r="A32" s="13"/>
      <c r="B32" s="52" t="s">
        <v>22</v>
      </c>
      <c r="C32" s="49"/>
      <c r="D32" s="52" t="s">
        <v>43</v>
      </c>
      <c r="E32" s="49">
        <f>+IFERROR([1]部门收支总表!E32,"")</f>
        <v>0</v>
      </c>
      <c r="F32" s="29"/>
    </row>
    <row r="33" ht="19.9" customHeight="1" spans="1:6">
      <c r="A33" s="13"/>
      <c r="B33" s="52" t="s">
        <v>22</v>
      </c>
      <c r="C33" s="49"/>
      <c r="D33" s="52" t="s">
        <v>44</v>
      </c>
      <c r="E33" s="49"/>
      <c r="F33" s="29"/>
    </row>
    <row r="34" ht="19.9" customHeight="1" spans="1:6">
      <c r="A34" s="13"/>
      <c r="B34" s="52" t="s">
        <v>22</v>
      </c>
      <c r="C34" s="49"/>
      <c r="D34" s="52" t="s">
        <v>45</v>
      </c>
      <c r="E34" s="49"/>
      <c r="F34" s="29"/>
    </row>
    <row r="35" ht="19.9" customHeight="1" spans="1:6">
      <c r="A35" s="13"/>
      <c r="B35" s="52" t="s">
        <v>22</v>
      </c>
      <c r="C35" s="49"/>
      <c r="D35" s="52" t="s">
        <v>46</v>
      </c>
      <c r="E35" s="49"/>
      <c r="F35" s="29"/>
    </row>
    <row r="36" ht="19.9" customHeight="1" spans="1:6">
      <c r="A36" s="16"/>
      <c r="B36" s="78" t="s">
        <v>47</v>
      </c>
      <c r="C36" s="41">
        <f>+SUM(C6:C11)</f>
        <v>684.28</v>
      </c>
      <c r="D36" s="78" t="s">
        <v>48</v>
      </c>
      <c r="E36" s="41">
        <f>+SUM(E6:E35)</f>
        <v>684.28</v>
      </c>
      <c r="F36" s="30"/>
    </row>
    <row r="37" ht="19.9" customHeight="1" spans="1:6">
      <c r="A37" s="13"/>
      <c r="B37" s="51" t="s">
        <v>49</v>
      </c>
      <c r="C37" s="49"/>
      <c r="D37" s="51" t="s">
        <v>50</v>
      </c>
      <c r="E37" s="49"/>
      <c r="F37" s="79"/>
    </row>
    <row r="38" ht="19.9" customHeight="1" spans="1:6">
      <c r="A38" s="80"/>
      <c r="B38" s="51" t="s">
        <v>51</v>
      </c>
      <c r="C38" s="49"/>
      <c r="D38" s="51" t="s">
        <v>52</v>
      </c>
      <c r="E38" s="49"/>
      <c r="F38" s="79"/>
    </row>
    <row r="39" ht="19.9" customHeight="1" spans="1:6">
      <c r="A39" s="80"/>
      <c r="B39" s="81"/>
      <c r="C39" s="81"/>
      <c r="D39" s="51" t="s">
        <v>53</v>
      </c>
      <c r="E39" s="49"/>
      <c r="F39" s="79"/>
    </row>
    <row r="40" ht="19.9" customHeight="1" spans="1:6">
      <c r="A40" s="82"/>
      <c r="B40" s="40" t="s">
        <v>54</v>
      </c>
      <c r="C40" s="41"/>
      <c r="D40" s="40" t="s">
        <v>55</v>
      </c>
      <c r="E40" s="41"/>
      <c r="F40" s="83"/>
    </row>
    <row r="41" ht="8.5" customHeight="1" spans="1:6">
      <c r="A41" s="68"/>
      <c r="B41" s="68"/>
      <c r="C41" s="84"/>
      <c r="D41" s="84"/>
      <c r="E41" s="68"/>
      <c r="F41" s="85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C22" sqref="C22"/>
    </sheetView>
  </sheetViews>
  <sheetFormatPr defaultColWidth="10" defaultRowHeight="13.5"/>
  <cols>
    <col min="1" max="1" width="1.53333333333333" customWidth="1"/>
    <col min="2" max="2" width="16.825" customWidth="1"/>
    <col min="3" max="3" width="41.025" customWidth="1"/>
    <col min="4" max="14" width="16.4083333333333" customWidth="1"/>
    <col min="15" max="15" width="1.53333333333333" customWidth="1"/>
  </cols>
  <sheetData>
    <row r="1" ht="14.3" customHeight="1" spans="1:15">
      <c r="A1" s="8"/>
      <c r="B1" s="9"/>
      <c r="C1" s="32"/>
      <c r="D1" s="33"/>
      <c r="E1" s="33"/>
      <c r="F1" s="33"/>
      <c r="G1" s="32"/>
      <c r="H1" s="32"/>
      <c r="I1" s="32"/>
      <c r="J1" s="32"/>
      <c r="K1" s="32"/>
      <c r="L1" s="32"/>
      <c r="M1" s="32"/>
      <c r="N1" s="25" t="s">
        <v>56</v>
      </c>
      <c r="O1" s="13"/>
    </row>
    <row r="2" ht="19.9" customHeight="1" spans="1:15">
      <c r="A2" s="8"/>
      <c r="B2" s="10" t="s">
        <v>57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3" t="s">
        <v>2</v>
      </c>
    </row>
    <row r="3" ht="17.05" customHeight="1" spans="1:15">
      <c r="A3" s="11"/>
      <c r="B3" s="12" t="s">
        <v>4</v>
      </c>
      <c r="C3" s="12"/>
      <c r="D3" s="11"/>
      <c r="E3" s="11"/>
      <c r="F3" s="55"/>
      <c r="G3" s="11"/>
      <c r="H3" s="55"/>
      <c r="I3" s="55"/>
      <c r="J3" s="55"/>
      <c r="K3" s="55"/>
      <c r="L3" s="55"/>
      <c r="M3" s="55"/>
      <c r="N3" s="26" t="s">
        <v>5</v>
      </c>
      <c r="O3" s="27"/>
    </row>
    <row r="4" ht="21.35" customHeight="1" spans="1:15">
      <c r="A4" s="15"/>
      <c r="B4" s="34" t="s">
        <v>8</v>
      </c>
      <c r="C4" s="34"/>
      <c r="D4" s="34" t="s">
        <v>58</v>
      </c>
      <c r="E4" s="34" t="s">
        <v>59</v>
      </c>
      <c r="F4" s="34" t="s">
        <v>60</v>
      </c>
      <c r="G4" s="34" t="s">
        <v>61</v>
      </c>
      <c r="H4" s="34" t="s">
        <v>62</v>
      </c>
      <c r="I4" s="34" t="s">
        <v>63</v>
      </c>
      <c r="J4" s="34" t="s">
        <v>64</v>
      </c>
      <c r="K4" s="34" t="s">
        <v>65</v>
      </c>
      <c r="L4" s="34" t="s">
        <v>66</v>
      </c>
      <c r="M4" s="34" t="s">
        <v>67</v>
      </c>
      <c r="N4" s="34" t="s">
        <v>68</v>
      </c>
      <c r="O4" s="29"/>
    </row>
    <row r="5" ht="21.35" customHeight="1" spans="1:15">
      <c r="A5" s="15"/>
      <c r="B5" s="34" t="s">
        <v>69</v>
      </c>
      <c r="C5" s="34" t="s">
        <v>70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29"/>
    </row>
    <row r="6" ht="21.35" customHeight="1" spans="1:15">
      <c r="A6" s="15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29"/>
    </row>
    <row r="7" ht="19.9" customHeight="1" spans="1:15">
      <c r="A7" s="16"/>
      <c r="B7" s="17"/>
      <c r="C7" s="17" t="s">
        <v>71</v>
      </c>
      <c r="D7" s="18">
        <f>+SUM(E7:N7)</f>
        <v>684.28</v>
      </c>
      <c r="E7" s="18"/>
      <c r="F7" s="18">
        <f>+'1'!C6</f>
        <v>634.28</v>
      </c>
      <c r="G7" s="18"/>
      <c r="H7" s="18"/>
      <c r="I7" s="18">
        <v>50</v>
      </c>
      <c r="J7" s="18"/>
      <c r="K7" s="18"/>
      <c r="L7" s="18"/>
      <c r="M7" s="18"/>
      <c r="N7" s="18"/>
      <c r="O7" s="30"/>
    </row>
    <row r="8" ht="19.9" customHeight="1" spans="1:15">
      <c r="A8" s="15"/>
      <c r="B8" s="19"/>
      <c r="C8" s="20" t="s">
        <v>22</v>
      </c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8"/>
    </row>
    <row r="9" ht="19.9" customHeight="1" spans="1:15">
      <c r="A9" s="15"/>
      <c r="B9" s="19"/>
      <c r="C9" s="20" t="s">
        <v>22</v>
      </c>
      <c r="D9" s="21"/>
      <c r="E9" s="22"/>
      <c r="F9" s="22"/>
      <c r="G9" s="22"/>
      <c r="H9" s="22"/>
      <c r="I9" s="22"/>
      <c r="J9" s="22"/>
      <c r="K9" s="22"/>
      <c r="L9" s="22"/>
      <c r="M9" s="22"/>
      <c r="N9" s="22"/>
      <c r="O9" s="28"/>
    </row>
    <row r="10" ht="8.5" customHeight="1" spans="1:15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31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5"/>
  <sheetViews>
    <sheetView workbookViewId="0">
      <pane ySplit="6" topLeftCell="A7" activePane="bottomLeft" state="frozen"/>
      <selection/>
      <selection pane="bottomLeft" activeCell="E22" sqref="E22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25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8"/>
      <c r="B1" s="9"/>
      <c r="C1" s="9"/>
      <c r="D1" s="9"/>
      <c r="E1" s="32"/>
      <c r="F1" s="32"/>
      <c r="G1" s="33"/>
      <c r="H1" s="33"/>
      <c r="I1" s="33"/>
      <c r="J1" s="33"/>
      <c r="K1" s="25" t="s">
        <v>72</v>
      </c>
      <c r="L1" s="13"/>
    </row>
    <row r="2" ht="19.9" customHeight="1" spans="1:12">
      <c r="A2" s="8"/>
      <c r="B2" s="10" t="s">
        <v>73</v>
      </c>
      <c r="C2" s="10"/>
      <c r="D2" s="10"/>
      <c r="E2" s="10"/>
      <c r="F2" s="10"/>
      <c r="G2" s="10"/>
      <c r="H2" s="10"/>
      <c r="I2" s="10"/>
      <c r="J2" s="10"/>
      <c r="K2" s="10"/>
      <c r="L2" s="13" t="s">
        <v>2</v>
      </c>
    </row>
    <row r="3" ht="17.05" customHeight="1" spans="1:12">
      <c r="A3" s="11"/>
      <c r="B3" s="12" t="s">
        <v>4</v>
      </c>
      <c r="C3" s="12"/>
      <c r="D3" s="12"/>
      <c r="E3" s="12"/>
      <c r="F3" s="12"/>
      <c r="G3" s="11"/>
      <c r="H3" s="11"/>
      <c r="I3" s="55"/>
      <c r="J3" s="55"/>
      <c r="K3" s="26" t="s">
        <v>5</v>
      </c>
      <c r="L3" s="27"/>
    </row>
    <row r="4" ht="21.35" customHeight="1" spans="1:12">
      <c r="A4" s="13"/>
      <c r="B4" s="14" t="s">
        <v>8</v>
      </c>
      <c r="C4" s="14"/>
      <c r="D4" s="14"/>
      <c r="E4" s="14"/>
      <c r="F4" s="14"/>
      <c r="G4" s="14" t="s">
        <v>58</v>
      </c>
      <c r="H4" s="14" t="s">
        <v>74</v>
      </c>
      <c r="I4" s="14" t="s">
        <v>75</v>
      </c>
      <c r="J4" s="14" t="s">
        <v>76</v>
      </c>
      <c r="K4" s="14" t="s">
        <v>77</v>
      </c>
      <c r="L4" s="28"/>
    </row>
    <row r="5" ht="21.35" customHeight="1" spans="1:12">
      <c r="A5" s="15"/>
      <c r="B5" s="14" t="s">
        <v>78</v>
      </c>
      <c r="C5" s="14"/>
      <c r="D5" s="14"/>
      <c r="E5" s="14" t="s">
        <v>69</v>
      </c>
      <c r="F5" s="14" t="s">
        <v>70</v>
      </c>
      <c r="G5" s="14"/>
      <c r="H5" s="14"/>
      <c r="I5" s="14"/>
      <c r="J5" s="14"/>
      <c r="K5" s="14"/>
      <c r="L5" s="28"/>
    </row>
    <row r="6" ht="21.35" customHeight="1" spans="1:12">
      <c r="A6" s="15"/>
      <c r="B6" s="69" t="s">
        <v>79</v>
      </c>
      <c r="C6" s="69" t="s">
        <v>80</v>
      </c>
      <c r="D6" s="69" t="s">
        <v>81</v>
      </c>
      <c r="E6" s="69"/>
      <c r="F6" s="69"/>
      <c r="G6" s="69"/>
      <c r="H6" s="69"/>
      <c r="I6" s="69"/>
      <c r="J6" s="69"/>
      <c r="K6" s="69"/>
      <c r="L6" s="29"/>
    </row>
    <row r="7" ht="19.9" customHeight="1" spans="1:12">
      <c r="A7" s="16"/>
      <c r="B7" s="70"/>
      <c r="C7" s="70"/>
      <c r="D7" s="70"/>
      <c r="E7" s="70"/>
      <c r="F7" s="70" t="s">
        <v>71</v>
      </c>
      <c r="G7" s="71">
        <f>+H7+I7</f>
        <v>684.28</v>
      </c>
      <c r="H7" s="71">
        <f>+SUM(H9)</f>
        <v>632.28</v>
      </c>
      <c r="I7" s="71">
        <f>+SUM(I9)</f>
        <v>52</v>
      </c>
      <c r="J7" s="71"/>
      <c r="K7" s="71"/>
      <c r="L7" s="30"/>
    </row>
    <row r="8" ht="19.9" customHeight="1" spans="1:12">
      <c r="A8" s="15"/>
      <c r="B8" s="43"/>
      <c r="C8" s="43"/>
      <c r="D8" s="43"/>
      <c r="E8" s="43"/>
      <c r="F8" s="43" t="s">
        <v>22</v>
      </c>
      <c r="G8" s="49"/>
      <c r="H8" s="49"/>
      <c r="I8" s="43"/>
      <c r="J8" s="43"/>
      <c r="K8" s="43"/>
      <c r="L8" s="28"/>
    </row>
    <row r="9" s="35" customFormat="1" ht="26" customHeight="1" spans="1:12">
      <c r="A9" s="72"/>
      <c r="B9" s="43"/>
      <c r="C9" s="43"/>
      <c r="D9" s="43"/>
      <c r="E9" s="43" t="str">
        <f>+[1]财政拨款支出预算表!D8</f>
        <v>122007</v>
      </c>
      <c r="F9" s="43" t="str">
        <f>+[1]财政拨款支出预算表!E8</f>
        <v>红原县妇幼保健计划生育服务中心</v>
      </c>
      <c r="G9" s="73">
        <f>+SUM(H9:I9)</f>
        <v>684.28</v>
      </c>
      <c r="H9" s="73">
        <f>+SUM(H10:H16)</f>
        <v>632.28</v>
      </c>
      <c r="I9" s="43">
        <f>+SUM(I10:I16)</f>
        <v>52</v>
      </c>
      <c r="J9" s="43"/>
      <c r="K9" s="43"/>
      <c r="L9" s="75"/>
    </row>
    <row r="10" s="35" customFormat="1" ht="26" customHeight="1" spans="1:12">
      <c r="A10" s="72"/>
      <c r="B10" s="43" t="str">
        <f>+[1]财政拨款支出预算表!A9</f>
        <v>208</v>
      </c>
      <c r="C10" s="43" t="str">
        <f>+[1]财政拨款支出预算表!B9</f>
        <v>05</v>
      </c>
      <c r="D10" s="43" t="str">
        <f>+[1]财政拨款支出预算表!C9</f>
        <v>05</v>
      </c>
      <c r="E10" s="43" t="str">
        <f>+[1]财政拨款支出预算表!D9</f>
        <v>2080505</v>
      </c>
      <c r="F10" s="43" t="str">
        <f>+[1]财政拨款支出预算表!E9</f>
        <v> 机关事业单位基本养老保险缴费支出</v>
      </c>
      <c r="G10" s="44">
        <f t="shared" ref="G10:G15" si="0">+SUM(H10:I10)</f>
        <v>61.01</v>
      </c>
      <c r="H10" s="44">
        <f>+[1]财政拨款支出预算表!I9</f>
        <v>61.01</v>
      </c>
      <c r="I10" s="43">
        <f>+[1]财政拨款支出预算表!J9</f>
        <v>0</v>
      </c>
      <c r="J10" s="43"/>
      <c r="K10" s="43"/>
      <c r="L10" s="76"/>
    </row>
    <row r="11" s="35" customFormat="1" ht="26" customHeight="1" spans="1:12">
      <c r="A11" s="74"/>
      <c r="B11" s="43" t="str">
        <f>+[1]财政拨款支出预算表!A10</f>
        <v>208</v>
      </c>
      <c r="C11" s="43" t="str">
        <f>+[1]财政拨款支出预算表!B10</f>
        <v>05</v>
      </c>
      <c r="D11" s="43" t="str">
        <f>+[1]财政拨款支出预算表!C10</f>
        <v>06</v>
      </c>
      <c r="E11" s="43" t="str">
        <f>+[1]财政拨款支出预算表!D10</f>
        <v>2080506</v>
      </c>
      <c r="F11" s="43" t="str">
        <f>+[1]财政拨款支出预算表!E10</f>
        <v> 机关事业单位职业年金缴费支出</v>
      </c>
      <c r="G11" s="35">
        <f t="shared" si="0"/>
        <v>30.5</v>
      </c>
      <c r="H11" s="35">
        <f>+[1]财政拨款支出预算表!I10</f>
        <v>30.5</v>
      </c>
      <c r="I11" s="43">
        <f>+[1]财政拨款支出预算表!J10</f>
        <v>0</v>
      </c>
      <c r="J11" s="43"/>
      <c r="K11" s="43"/>
      <c r="L11" s="77"/>
    </row>
    <row r="12" s="35" customFormat="1" ht="26" customHeight="1" spans="2:11">
      <c r="B12" s="43" t="str">
        <f>+[1]财政拨款支出预算表!A11</f>
        <v>210</v>
      </c>
      <c r="C12" s="43" t="str">
        <f>+[1]财政拨款支出预算表!B11</f>
        <v>04</v>
      </c>
      <c r="D12" s="43" t="str">
        <f>+[1]财政拨款支出预算表!C11</f>
        <v>03</v>
      </c>
      <c r="E12" s="43" t="str">
        <f>+[1]财政拨款支出预算表!D11</f>
        <v>2100403</v>
      </c>
      <c r="F12" s="43" t="str">
        <f>+[1]财政拨款支出预算表!E11</f>
        <v> 妇幼保健机构</v>
      </c>
      <c r="G12" s="35">
        <f t="shared" si="0"/>
        <v>458.45</v>
      </c>
      <c r="H12" s="35">
        <f>+[1]财政拨款支出预算表!I11</f>
        <v>456.45</v>
      </c>
      <c r="I12" s="43">
        <f>+[1]财政拨款支出预算表!J11</f>
        <v>2</v>
      </c>
      <c r="J12" s="43"/>
      <c r="K12" s="43"/>
    </row>
    <row r="13" s="35" customFormat="1" ht="26" customHeight="1" spans="2:11">
      <c r="B13" s="43" t="str">
        <f>+[1]财政拨款支出预算表!A12</f>
        <v>210</v>
      </c>
      <c r="C13" s="43" t="str">
        <f>+[1]财政拨款支出预算表!B12</f>
        <v>11</v>
      </c>
      <c r="D13" s="43" t="str">
        <f>+[1]财政拨款支出预算表!C12</f>
        <v>02</v>
      </c>
      <c r="E13" s="43" t="str">
        <f>+[1]财政拨款支出预算表!D12</f>
        <v>2101102</v>
      </c>
      <c r="F13" s="43" t="str">
        <f>+[1]财政拨款支出预算表!E12</f>
        <v> 事业单位医疗</v>
      </c>
      <c r="G13" s="35">
        <f t="shared" si="0"/>
        <v>26.69</v>
      </c>
      <c r="H13" s="35">
        <f>+[1]财政拨款支出预算表!I12</f>
        <v>26.69</v>
      </c>
      <c r="I13" s="43">
        <f>+[1]财政拨款支出预算表!J12</f>
        <v>0</v>
      </c>
      <c r="J13" s="43"/>
      <c r="K13" s="43"/>
    </row>
    <row r="14" s="35" customFormat="1" ht="26" customHeight="1" spans="2:11">
      <c r="B14" s="43" t="str">
        <f>+[1]财政拨款支出预算表!A13</f>
        <v>210</v>
      </c>
      <c r="C14" s="43" t="str">
        <f>+[1]财政拨款支出预算表!B13</f>
        <v>11</v>
      </c>
      <c r="D14" s="43" t="str">
        <f>+[1]财政拨款支出预算表!C13</f>
        <v>99</v>
      </c>
      <c r="E14" s="43" t="str">
        <f>+[1]财政拨款支出预算表!D13</f>
        <v>2101199</v>
      </c>
      <c r="F14" s="43" t="str">
        <f>+[1]财政拨款支出预算表!E13</f>
        <v> 其他行政事业单位医疗支出</v>
      </c>
      <c r="G14" s="73">
        <f t="shared" si="0"/>
        <v>7.16</v>
      </c>
      <c r="H14" s="73">
        <f>+[1]财政拨款支出预算表!I13</f>
        <v>7.16</v>
      </c>
      <c r="I14" s="43">
        <f>+[1]财政拨款支出预算表!J13</f>
        <v>0</v>
      </c>
      <c r="J14" s="43"/>
      <c r="K14" s="43"/>
    </row>
    <row r="15" s="35" customFormat="1" ht="26" customHeight="1" spans="2:11">
      <c r="B15" s="43" t="str">
        <f>+[1]财政拨款支出预算表!A14</f>
        <v>221</v>
      </c>
      <c r="C15" s="43" t="str">
        <f>+[1]财政拨款支出预算表!B14</f>
        <v>02</v>
      </c>
      <c r="D15" s="43" t="str">
        <f>+[1]财政拨款支出预算表!C14</f>
        <v>01</v>
      </c>
      <c r="E15" s="43" t="str">
        <f>+[1]财政拨款支出预算表!D14</f>
        <v>2210201</v>
      </c>
      <c r="F15" s="43" t="str">
        <f>+[1]财政拨款支出预算表!E14</f>
        <v> 住房公积金</v>
      </c>
      <c r="G15" s="73">
        <f t="shared" si="0"/>
        <v>50.47</v>
      </c>
      <c r="H15" s="73">
        <f>+[1]财政拨款支出预算表!I14</f>
        <v>50.47</v>
      </c>
      <c r="I15" s="43">
        <f>+[1]财政拨款支出预算表!J14</f>
        <v>0</v>
      </c>
      <c r="J15" s="43"/>
      <c r="K15" s="43"/>
    </row>
    <row r="16" s="35" customFormat="1" ht="26" customHeight="1" spans="2:11">
      <c r="B16" s="43" t="s">
        <v>82</v>
      </c>
      <c r="C16" s="43" t="s">
        <v>83</v>
      </c>
      <c r="D16" s="43" t="s">
        <v>84</v>
      </c>
      <c r="E16" s="43" t="s">
        <v>85</v>
      </c>
      <c r="F16" s="43" t="s">
        <v>86</v>
      </c>
      <c r="G16" s="44">
        <v>50</v>
      </c>
      <c r="H16" s="44">
        <v>0</v>
      </c>
      <c r="I16" s="43">
        <v>50</v>
      </c>
      <c r="J16" s="43"/>
      <c r="K16" s="43"/>
    </row>
    <row r="17" ht="26" customHeight="1" spans="2:11">
      <c r="B17" s="43"/>
      <c r="C17" s="43"/>
      <c r="D17" s="43"/>
      <c r="E17" s="43"/>
      <c r="F17" s="43"/>
      <c r="I17" s="43"/>
      <c r="J17" s="43"/>
      <c r="K17" s="43"/>
    </row>
    <row r="18" ht="26" customHeight="1" spans="2:11">
      <c r="B18" s="43"/>
      <c r="C18" s="43"/>
      <c r="D18" s="43"/>
      <c r="E18" s="43"/>
      <c r="F18" s="43"/>
      <c r="I18" s="43"/>
      <c r="J18" s="43"/>
      <c r="K18" s="43"/>
    </row>
    <row r="19" ht="26" customHeight="1" spans="2:11">
      <c r="B19" s="43"/>
      <c r="C19" s="43"/>
      <c r="D19" s="43"/>
      <c r="E19" s="43"/>
      <c r="F19" s="43"/>
      <c r="I19" s="43"/>
      <c r="J19" s="43"/>
      <c r="K19" s="43"/>
    </row>
    <row r="20" ht="26" customHeight="1" spans="2:17">
      <c r="B20" s="43"/>
      <c r="C20" s="43"/>
      <c r="D20" s="43"/>
      <c r="E20" s="43"/>
      <c r="F20" s="43"/>
      <c r="G20" s="49"/>
      <c r="H20" s="49"/>
      <c r="I20" s="43"/>
      <c r="J20" s="43"/>
      <c r="K20" s="43"/>
      <c r="L20" s="43"/>
      <c r="M20" s="43"/>
      <c r="N20" s="43"/>
      <c r="O20" s="43"/>
      <c r="P20" s="49"/>
      <c r="Q20" s="49"/>
    </row>
    <row r="21" ht="26" customHeight="1" spans="2:17">
      <c r="B21" s="43"/>
      <c r="C21" s="43"/>
      <c r="D21" s="43"/>
      <c r="E21" s="43"/>
      <c r="F21" s="43"/>
      <c r="G21" s="49"/>
      <c r="H21" s="49"/>
      <c r="I21" s="43"/>
      <c r="J21" s="43"/>
      <c r="K21" s="43"/>
      <c r="L21" s="43"/>
      <c r="M21" s="43"/>
      <c r="N21" s="43"/>
      <c r="O21" s="43"/>
      <c r="P21" s="49"/>
      <c r="Q21" s="49"/>
    </row>
    <row r="22" ht="26" customHeight="1" spans="2:17">
      <c r="B22" s="43"/>
      <c r="C22" s="43"/>
      <c r="D22" s="43"/>
      <c r="E22" s="43"/>
      <c r="F22" s="43"/>
      <c r="G22" s="23"/>
      <c r="H22" s="23"/>
      <c r="I22" s="43"/>
      <c r="J22" s="43"/>
      <c r="K22" s="43"/>
      <c r="L22" s="43"/>
      <c r="M22" s="43"/>
      <c r="N22" s="43"/>
      <c r="O22" s="43"/>
      <c r="P22" s="23"/>
      <c r="Q22" s="23"/>
    </row>
    <row r="23" ht="26" customHeight="1" spans="2:15">
      <c r="B23" s="43"/>
      <c r="C23" s="43"/>
      <c r="D23" s="43"/>
      <c r="E23" s="43"/>
      <c r="F23" s="43"/>
      <c r="I23" s="43"/>
      <c r="J23" s="43"/>
      <c r="K23" s="43"/>
      <c r="L23" s="43"/>
      <c r="M23" s="43"/>
      <c r="N23" s="43"/>
      <c r="O23" s="43"/>
    </row>
    <row r="24" ht="26" customHeight="1" spans="2:15">
      <c r="B24" s="43"/>
      <c r="C24" s="43"/>
      <c r="D24" s="43"/>
      <c r="E24" s="43"/>
      <c r="F24" s="43"/>
      <c r="I24" s="43"/>
      <c r="J24" s="43"/>
      <c r="K24" s="43"/>
      <c r="L24" s="43"/>
      <c r="M24" s="43"/>
      <c r="N24" s="43"/>
      <c r="O24" s="43"/>
    </row>
    <row r="25" spans="11:15">
      <c r="K25" s="43"/>
      <c r="L25" s="43"/>
      <c r="M25" s="43"/>
      <c r="N25" s="43"/>
      <c r="O25" s="43"/>
    </row>
  </sheetData>
  <mergeCells count="12">
    <mergeCell ref="B1:D1"/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B21" sqref="B2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833333333333" customWidth="1"/>
    <col min="9" max="9" width="1.53333333333333" customWidth="1"/>
    <col min="10" max="11" width="9.76666666666667" customWidth="1"/>
  </cols>
  <sheetData>
    <row r="1" ht="14.2" customHeight="1" spans="1:9">
      <c r="A1" s="61"/>
      <c r="B1" s="9"/>
      <c r="C1" s="62"/>
      <c r="D1" s="62"/>
      <c r="E1" s="32"/>
      <c r="F1" s="32"/>
      <c r="G1" s="32"/>
      <c r="H1" s="63" t="s">
        <v>87</v>
      </c>
      <c r="I1" s="58" t="s">
        <v>2</v>
      </c>
    </row>
    <row r="2" ht="19.9" customHeight="1" spans="1:9">
      <c r="A2" s="62"/>
      <c r="B2" s="64" t="s">
        <v>88</v>
      </c>
      <c r="C2" s="64"/>
      <c r="D2" s="64"/>
      <c r="E2" s="64"/>
      <c r="F2" s="64"/>
      <c r="G2" s="64"/>
      <c r="H2" s="64"/>
      <c r="I2" s="58"/>
    </row>
    <row r="3" ht="17.05" customHeight="1" spans="1:9">
      <c r="A3" s="65"/>
      <c r="B3" s="12" t="s">
        <v>4</v>
      </c>
      <c r="C3" s="12"/>
      <c r="D3" s="48"/>
      <c r="E3" s="48"/>
      <c r="F3" s="48"/>
      <c r="G3" s="48"/>
      <c r="H3" s="66" t="s">
        <v>5</v>
      </c>
      <c r="I3" s="59"/>
    </row>
    <row r="4" ht="21.35" customHeight="1" spans="1:9">
      <c r="A4" s="67"/>
      <c r="B4" s="38" t="s">
        <v>6</v>
      </c>
      <c r="C4" s="38"/>
      <c r="D4" s="38" t="s">
        <v>7</v>
      </c>
      <c r="E4" s="38"/>
      <c r="F4" s="38"/>
      <c r="G4" s="38"/>
      <c r="H4" s="38"/>
      <c r="I4" s="45"/>
    </row>
    <row r="5" ht="21.35" customHeight="1" spans="1:9">
      <c r="A5" s="67"/>
      <c r="B5" s="38" t="s">
        <v>8</v>
      </c>
      <c r="C5" s="38" t="s">
        <v>9</v>
      </c>
      <c r="D5" s="38" t="s">
        <v>8</v>
      </c>
      <c r="E5" s="38" t="s">
        <v>58</v>
      </c>
      <c r="F5" s="38" t="s">
        <v>89</v>
      </c>
      <c r="G5" s="38" t="s">
        <v>90</v>
      </c>
      <c r="H5" s="38" t="s">
        <v>91</v>
      </c>
      <c r="I5" s="45"/>
    </row>
    <row r="6" ht="19.9" customHeight="1" spans="1:9">
      <c r="A6" s="13"/>
      <c r="B6" s="51" t="s">
        <v>92</v>
      </c>
      <c r="C6" s="49">
        <f>+SUM(C7:C9)</f>
        <v>634.28</v>
      </c>
      <c r="D6" s="51" t="s">
        <v>93</v>
      </c>
      <c r="E6" s="49">
        <f>+SUM(F6:H6)</f>
        <v>634.28</v>
      </c>
      <c r="F6" s="49">
        <f>+SUM(F7:F34)</f>
        <v>634.28</v>
      </c>
      <c r="G6" s="49">
        <f>+SUM(G7:G34)</f>
        <v>0</v>
      </c>
      <c r="H6" s="49">
        <f>+SUM(H7:H34)</f>
        <v>0</v>
      </c>
      <c r="I6" s="29"/>
    </row>
    <row r="7" ht="19.9" customHeight="1" spans="1:9">
      <c r="A7" s="13"/>
      <c r="B7" s="52" t="s">
        <v>94</v>
      </c>
      <c r="C7" s="49">
        <f>+'1'!C6</f>
        <v>634.28</v>
      </c>
      <c r="D7" s="52" t="s">
        <v>95</v>
      </c>
      <c r="E7" s="49">
        <f t="shared" ref="E7:E34" si="0">+SUM(F7:H7)</f>
        <v>0</v>
      </c>
      <c r="F7" s="49">
        <f>+'1'!E6</f>
        <v>0</v>
      </c>
      <c r="G7" s="49"/>
      <c r="H7" s="49"/>
      <c r="I7" s="29"/>
    </row>
    <row r="8" ht="19.9" customHeight="1" spans="1:9">
      <c r="A8" s="13"/>
      <c r="B8" s="52" t="s">
        <v>96</v>
      </c>
      <c r="C8" s="49"/>
      <c r="D8" s="52" t="s">
        <v>97</v>
      </c>
      <c r="E8" s="49">
        <f t="shared" si="0"/>
        <v>0</v>
      </c>
      <c r="F8" s="49">
        <f>+'1'!E7</f>
        <v>0</v>
      </c>
      <c r="G8" s="49"/>
      <c r="H8" s="49"/>
      <c r="I8" s="29"/>
    </row>
    <row r="9" ht="19.9" customHeight="1" spans="1:9">
      <c r="A9" s="13"/>
      <c r="B9" s="52" t="s">
        <v>98</v>
      </c>
      <c r="C9" s="49"/>
      <c r="D9" s="52" t="s">
        <v>99</v>
      </c>
      <c r="E9" s="49">
        <f t="shared" si="0"/>
        <v>0</v>
      </c>
      <c r="F9" s="49">
        <f>+'1'!E8</f>
        <v>0</v>
      </c>
      <c r="G9" s="49"/>
      <c r="H9" s="49"/>
      <c r="I9" s="29"/>
    </row>
    <row r="10" ht="19.9" customHeight="1" spans="1:9">
      <c r="A10" s="13"/>
      <c r="B10" s="51" t="s">
        <v>100</v>
      </c>
      <c r="C10" s="49">
        <f>+SUM(C11:C13)</f>
        <v>0</v>
      </c>
      <c r="D10" s="52" t="s">
        <v>101</v>
      </c>
      <c r="E10" s="49">
        <f t="shared" si="0"/>
        <v>0</v>
      </c>
      <c r="F10" s="49">
        <f>+'1'!E9</f>
        <v>0</v>
      </c>
      <c r="G10" s="49"/>
      <c r="H10" s="49"/>
      <c r="I10" s="29"/>
    </row>
    <row r="11" ht="19.9" customHeight="1" spans="1:9">
      <c r="A11" s="13"/>
      <c r="B11" s="52" t="s">
        <v>94</v>
      </c>
      <c r="C11" s="49"/>
      <c r="D11" s="52" t="s">
        <v>102</v>
      </c>
      <c r="E11" s="49">
        <f t="shared" si="0"/>
        <v>0</v>
      </c>
      <c r="F11" s="49">
        <f>+'1'!E10</f>
        <v>0</v>
      </c>
      <c r="G11" s="49"/>
      <c r="H11" s="49"/>
      <c r="I11" s="29"/>
    </row>
    <row r="12" ht="19.9" customHeight="1" spans="1:9">
      <c r="A12" s="13"/>
      <c r="B12" s="52" t="s">
        <v>96</v>
      </c>
      <c r="C12" s="49"/>
      <c r="D12" s="52" t="s">
        <v>103</v>
      </c>
      <c r="E12" s="49">
        <f t="shared" si="0"/>
        <v>0</v>
      </c>
      <c r="F12" s="49">
        <f>+'1'!E11</f>
        <v>0</v>
      </c>
      <c r="G12" s="49"/>
      <c r="H12" s="49"/>
      <c r="I12" s="29"/>
    </row>
    <row r="13" ht="19.9" customHeight="1" spans="1:9">
      <c r="A13" s="13"/>
      <c r="B13" s="52" t="s">
        <v>98</v>
      </c>
      <c r="C13" s="49"/>
      <c r="D13" s="52" t="s">
        <v>104</v>
      </c>
      <c r="E13" s="49">
        <f t="shared" si="0"/>
        <v>0</v>
      </c>
      <c r="F13" s="49">
        <f>+'1'!E12</f>
        <v>0</v>
      </c>
      <c r="G13" s="49"/>
      <c r="H13" s="49"/>
      <c r="I13" s="29"/>
    </row>
    <row r="14" ht="19.9" customHeight="1" spans="1:9">
      <c r="A14" s="13"/>
      <c r="B14" s="52" t="s">
        <v>105</v>
      </c>
      <c r="C14" s="49"/>
      <c r="D14" s="52" t="s">
        <v>106</v>
      </c>
      <c r="E14" s="49">
        <f t="shared" si="0"/>
        <v>91.51</v>
      </c>
      <c r="F14" s="49">
        <f>+'1'!E13</f>
        <v>91.51</v>
      </c>
      <c r="G14" s="49"/>
      <c r="H14" s="49"/>
      <c r="I14" s="29"/>
    </row>
    <row r="15" ht="19.9" customHeight="1" spans="1:9">
      <c r="A15" s="13"/>
      <c r="B15" s="52" t="s">
        <v>105</v>
      </c>
      <c r="C15" s="49"/>
      <c r="D15" s="52" t="s">
        <v>107</v>
      </c>
      <c r="E15" s="49">
        <f t="shared" si="0"/>
        <v>0</v>
      </c>
      <c r="F15" s="49">
        <f>+'1'!E14</f>
        <v>0</v>
      </c>
      <c r="G15" s="49"/>
      <c r="H15" s="49"/>
      <c r="I15" s="29"/>
    </row>
    <row r="16" ht="19.9" customHeight="1" spans="1:9">
      <c r="A16" s="13"/>
      <c r="B16" s="52" t="s">
        <v>105</v>
      </c>
      <c r="C16" s="49"/>
      <c r="D16" s="52" t="s">
        <v>108</v>
      </c>
      <c r="E16" s="49">
        <f t="shared" si="0"/>
        <v>492.3</v>
      </c>
      <c r="F16" s="49">
        <f>+'1'!E15-50</f>
        <v>492.3</v>
      </c>
      <c r="G16" s="49"/>
      <c r="H16" s="49"/>
      <c r="I16" s="29"/>
    </row>
    <row r="17" ht="19.9" customHeight="1" spans="1:9">
      <c r="A17" s="13"/>
      <c r="B17" s="52" t="s">
        <v>105</v>
      </c>
      <c r="C17" s="49"/>
      <c r="D17" s="52" t="s">
        <v>109</v>
      </c>
      <c r="E17" s="49">
        <f t="shared" si="0"/>
        <v>0</v>
      </c>
      <c r="F17" s="49">
        <f>+'1'!E16</f>
        <v>0</v>
      </c>
      <c r="G17" s="49"/>
      <c r="H17" s="49"/>
      <c r="I17" s="29"/>
    </row>
    <row r="18" ht="19.9" customHeight="1" spans="1:9">
      <c r="A18" s="13"/>
      <c r="B18" s="52" t="s">
        <v>105</v>
      </c>
      <c r="C18" s="49"/>
      <c r="D18" s="52" t="s">
        <v>110</v>
      </c>
      <c r="E18" s="49">
        <f t="shared" si="0"/>
        <v>0</v>
      </c>
      <c r="F18" s="49">
        <f>+'1'!E17</f>
        <v>0</v>
      </c>
      <c r="G18" s="49"/>
      <c r="H18" s="49"/>
      <c r="I18" s="29"/>
    </row>
    <row r="19" ht="19.9" customHeight="1" spans="1:9">
      <c r="A19" s="13"/>
      <c r="B19" s="52" t="s">
        <v>105</v>
      </c>
      <c r="C19" s="49"/>
      <c r="D19" s="52" t="s">
        <v>111</v>
      </c>
      <c r="E19" s="49">
        <f t="shared" si="0"/>
        <v>0</v>
      </c>
      <c r="F19" s="49">
        <f>+'1'!E18</f>
        <v>0</v>
      </c>
      <c r="G19" s="49"/>
      <c r="H19" s="49"/>
      <c r="I19" s="29"/>
    </row>
    <row r="20" ht="19.9" customHeight="1" spans="1:9">
      <c r="A20" s="13"/>
      <c r="B20" s="52" t="s">
        <v>105</v>
      </c>
      <c r="C20" s="49"/>
      <c r="D20" s="52" t="s">
        <v>112</v>
      </c>
      <c r="E20" s="49">
        <f t="shared" si="0"/>
        <v>0</v>
      </c>
      <c r="F20" s="49">
        <f>+'1'!E19</f>
        <v>0</v>
      </c>
      <c r="G20" s="49"/>
      <c r="H20" s="49"/>
      <c r="I20" s="29"/>
    </row>
    <row r="21" ht="19.9" customHeight="1" spans="1:9">
      <c r="A21" s="13"/>
      <c r="B21" s="52" t="s">
        <v>105</v>
      </c>
      <c r="C21" s="49"/>
      <c r="D21" s="52" t="s">
        <v>113</v>
      </c>
      <c r="E21" s="49">
        <f t="shared" si="0"/>
        <v>0</v>
      </c>
      <c r="F21" s="49">
        <f>+'1'!E20</f>
        <v>0</v>
      </c>
      <c r="G21" s="49"/>
      <c r="H21" s="49"/>
      <c r="I21" s="29"/>
    </row>
    <row r="22" ht="19.9" customHeight="1" spans="1:9">
      <c r="A22" s="13"/>
      <c r="B22" s="52" t="s">
        <v>105</v>
      </c>
      <c r="C22" s="49"/>
      <c r="D22" s="52" t="s">
        <v>114</v>
      </c>
      <c r="E22" s="49">
        <f t="shared" si="0"/>
        <v>0</v>
      </c>
      <c r="F22" s="49">
        <f>+'1'!E21</f>
        <v>0</v>
      </c>
      <c r="G22" s="49"/>
      <c r="H22" s="49"/>
      <c r="I22" s="29"/>
    </row>
    <row r="23" ht="19.9" customHeight="1" spans="1:9">
      <c r="A23" s="13"/>
      <c r="B23" s="52" t="s">
        <v>105</v>
      </c>
      <c r="C23" s="49"/>
      <c r="D23" s="52" t="s">
        <v>115</v>
      </c>
      <c r="E23" s="49">
        <f t="shared" si="0"/>
        <v>0</v>
      </c>
      <c r="F23" s="49">
        <f>+'1'!E22</f>
        <v>0</v>
      </c>
      <c r="G23" s="49"/>
      <c r="H23" s="49"/>
      <c r="I23" s="29"/>
    </row>
    <row r="24" ht="19.9" customHeight="1" spans="1:9">
      <c r="A24" s="13"/>
      <c r="B24" s="52" t="s">
        <v>105</v>
      </c>
      <c r="C24" s="49"/>
      <c r="D24" s="52" t="s">
        <v>116</v>
      </c>
      <c r="E24" s="49">
        <f t="shared" si="0"/>
        <v>0</v>
      </c>
      <c r="F24" s="49">
        <f>+'1'!E23</f>
        <v>0</v>
      </c>
      <c r="G24" s="49"/>
      <c r="H24" s="49"/>
      <c r="I24" s="29"/>
    </row>
    <row r="25" ht="19.9" customHeight="1" spans="1:9">
      <c r="A25" s="13"/>
      <c r="B25" s="52" t="s">
        <v>105</v>
      </c>
      <c r="C25" s="49"/>
      <c r="D25" s="52" t="s">
        <v>117</v>
      </c>
      <c r="E25" s="49">
        <f t="shared" si="0"/>
        <v>0</v>
      </c>
      <c r="F25" s="49">
        <f>+'1'!E24</f>
        <v>0</v>
      </c>
      <c r="G25" s="49"/>
      <c r="H25" s="49"/>
      <c r="I25" s="29"/>
    </row>
    <row r="26" ht="19.9" customHeight="1" spans="1:9">
      <c r="A26" s="13"/>
      <c r="B26" s="52" t="s">
        <v>105</v>
      </c>
      <c r="C26" s="49"/>
      <c r="D26" s="52" t="s">
        <v>118</v>
      </c>
      <c r="E26" s="49">
        <f t="shared" si="0"/>
        <v>50.47</v>
      </c>
      <c r="F26" s="49">
        <f>+'1'!E25</f>
        <v>50.47</v>
      </c>
      <c r="G26" s="49"/>
      <c r="H26" s="49"/>
      <c r="I26" s="29"/>
    </row>
    <row r="27" ht="19.9" customHeight="1" spans="1:9">
      <c r="A27" s="13"/>
      <c r="B27" s="52" t="s">
        <v>105</v>
      </c>
      <c r="C27" s="49"/>
      <c r="D27" s="52" t="s">
        <v>119</v>
      </c>
      <c r="E27" s="49">
        <f t="shared" si="0"/>
        <v>0</v>
      </c>
      <c r="F27" s="49">
        <f>+'1'!E26</f>
        <v>0</v>
      </c>
      <c r="G27" s="49"/>
      <c r="H27" s="49"/>
      <c r="I27" s="29"/>
    </row>
    <row r="28" ht="19.9" customHeight="1" spans="1:9">
      <c r="A28" s="13"/>
      <c r="B28" s="52" t="s">
        <v>105</v>
      </c>
      <c r="C28" s="49"/>
      <c r="D28" s="52" t="s">
        <v>120</v>
      </c>
      <c r="E28" s="49">
        <f t="shared" si="0"/>
        <v>0</v>
      </c>
      <c r="F28" s="49">
        <f>+'1'!E27</f>
        <v>0</v>
      </c>
      <c r="G28" s="49"/>
      <c r="H28" s="49"/>
      <c r="I28" s="29"/>
    </row>
    <row r="29" ht="19.9" customHeight="1" spans="1:9">
      <c r="A29" s="13"/>
      <c r="B29" s="52" t="s">
        <v>105</v>
      </c>
      <c r="C29" s="49"/>
      <c r="D29" s="52" t="s">
        <v>121</v>
      </c>
      <c r="E29" s="49">
        <f t="shared" si="0"/>
        <v>0</v>
      </c>
      <c r="F29" s="49">
        <f>+'1'!E28</f>
        <v>0</v>
      </c>
      <c r="G29" s="49"/>
      <c r="H29" s="49"/>
      <c r="I29" s="29"/>
    </row>
    <row r="30" ht="19.9" customHeight="1" spans="1:9">
      <c r="A30" s="13"/>
      <c r="B30" s="52" t="s">
        <v>105</v>
      </c>
      <c r="C30" s="49"/>
      <c r="D30" s="52" t="s">
        <v>122</v>
      </c>
      <c r="E30" s="49">
        <f t="shared" si="0"/>
        <v>0</v>
      </c>
      <c r="F30" s="49">
        <f>+'1'!E29</f>
        <v>0</v>
      </c>
      <c r="G30" s="49"/>
      <c r="H30" s="49"/>
      <c r="I30" s="29"/>
    </row>
    <row r="31" ht="19.9" customHeight="1" spans="1:9">
      <c r="A31" s="13"/>
      <c r="B31" s="52" t="s">
        <v>105</v>
      </c>
      <c r="C31" s="49"/>
      <c r="D31" s="52" t="s">
        <v>123</v>
      </c>
      <c r="E31" s="49">
        <f t="shared" si="0"/>
        <v>0</v>
      </c>
      <c r="F31" s="49">
        <f>+'1'!E30</f>
        <v>0</v>
      </c>
      <c r="G31" s="49"/>
      <c r="H31" s="49"/>
      <c r="I31" s="29"/>
    </row>
    <row r="32" ht="19.9" customHeight="1" spans="1:9">
      <c r="A32" s="13"/>
      <c r="B32" s="52" t="s">
        <v>105</v>
      </c>
      <c r="C32" s="49"/>
      <c r="D32" s="52" t="s">
        <v>124</v>
      </c>
      <c r="E32" s="49">
        <f t="shared" si="0"/>
        <v>0</v>
      </c>
      <c r="F32" s="49">
        <f>+'1'!E31</f>
        <v>0</v>
      </c>
      <c r="G32" s="49"/>
      <c r="H32" s="49"/>
      <c r="I32" s="29"/>
    </row>
    <row r="33" ht="19.9" customHeight="1" spans="1:9">
      <c r="A33" s="13"/>
      <c r="B33" s="52" t="s">
        <v>105</v>
      </c>
      <c r="C33" s="49"/>
      <c r="D33" s="52" t="s">
        <v>125</v>
      </c>
      <c r="E33" s="49">
        <f t="shared" si="0"/>
        <v>0</v>
      </c>
      <c r="F33" s="49">
        <f>+'1'!E32</f>
        <v>0</v>
      </c>
      <c r="G33" s="49"/>
      <c r="H33" s="49"/>
      <c r="I33" s="29"/>
    </row>
    <row r="34" ht="19.9" customHeight="1" spans="1:9">
      <c r="A34" s="13"/>
      <c r="B34" s="52" t="s">
        <v>105</v>
      </c>
      <c r="C34" s="49"/>
      <c r="D34" s="52" t="s">
        <v>126</v>
      </c>
      <c r="E34" s="49">
        <f t="shared" si="0"/>
        <v>0</v>
      </c>
      <c r="F34" s="49">
        <f>+'1'!E33</f>
        <v>0</v>
      </c>
      <c r="G34" s="49"/>
      <c r="H34" s="49"/>
      <c r="I34" s="29"/>
    </row>
    <row r="35" ht="8.5" customHeight="1" spans="1:9">
      <c r="A35" s="68"/>
      <c r="B35" s="68"/>
      <c r="C35" s="68"/>
      <c r="D35" s="39"/>
      <c r="E35" s="68"/>
      <c r="F35" s="68"/>
      <c r="G35" s="68"/>
      <c r="H35" s="68"/>
      <c r="I35" s="6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25"/>
  <sheetViews>
    <sheetView topLeftCell="B1" workbookViewId="0">
      <pane ySplit="6" topLeftCell="A7" activePane="bottomLeft" state="frozen"/>
      <selection/>
      <selection pane="bottomLeft" activeCell="E25" sqref="E25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25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9"/>
      <c r="B1" s="9"/>
      <c r="C1" s="9"/>
      <c r="D1" s="32"/>
      <c r="E1" s="32"/>
      <c r="F1" s="8"/>
      <c r="G1" s="8"/>
      <c r="H1" s="8"/>
      <c r="I1" s="32"/>
      <c r="J1" s="32"/>
      <c r="K1" s="8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6" t="s">
        <v>127</v>
      </c>
      <c r="AN1" s="58"/>
    </row>
    <row r="2" ht="19.9" customHeight="1" spans="1:40">
      <c r="A2" s="8"/>
      <c r="B2" s="10" t="s">
        <v>128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58"/>
    </row>
    <row r="3" ht="17.05" customHeight="1" spans="1:40">
      <c r="A3" s="11"/>
      <c r="B3" s="12" t="s">
        <v>4</v>
      </c>
      <c r="C3" s="12"/>
      <c r="D3" s="12"/>
      <c r="E3" s="12"/>
      <c r="F3" s="48"/>
      <c r="G3" s="11"/>
      <c r="H3" s="37"/>
      <c r="I3" s="48"/>
      <c r="J3" s="48"/>
      <c r="K3" s="55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37" t="s">
        <v>5</v>
      </c>
      <c r="AM3" s="37"/>
      <c r="AN3" s="59"/>
    </row>
    <row r="4" ht="21.35" customHeight="1" spans="1:40">
      <c r="A4" s="13"/>
      <c r="B4" s="38" t="s">
        <v>8</v>
      </c>
      <c r="C4" s="38"/>
      <c r="D4" s="38"/>
      <c r="E4" s="38"/>
      <c r="F4" s="38" t="s">
        <v>129</v>
      </c>
      <c r="G4" s="38" t="s">
        <v>130</v>
      </c>
      <c r="H4" s="38"/>
      <c r="I4" s="38"/>
      <c r="J4" s="38"/>
      <c r="K4" s="38"/>
      <c r="L4" s="38"/>
      <c r="M4" s="38"/>
      <c r="N4" s="38"/>
      <c r="O4" s="38"/>
      <c r="P4" s="38"/>
      <c r="Q4" s="38" t="s">
        <v>131</v>
      </c>
      <c r="R4" s="38"/>
      <c r="S4" s="38"/>
      <c r="T4" s="38"/>
      <c r="U4" s="38"/>
      <c r="V4" s="38"/>
      <c r="W4" s="38"/>
      <c r="X4" s="38"/>
      <c r="Y4" s="38"/>
      <c r="Z4" s="38"/>
      <c r="AA4" s="38" t="s">
        <v>132</v>
      </c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45"/>
    </row>
    <row r="5" ht="21.35" customHeight="1" spans="1:40">
      <c r="A5" s="13"/>
      <c r="B5" s="38" t="s">
        <v>78</v>
      </c>
      <c r="C5" s="38"/>
      <c r="D5" s="38" t="s">
        <v>69</v>
      </c>
      <c r="E5" s="38" t="s">
        <v>70</v>
      </c>
      <c r="F5" s="38"/>
      <c r="G5" s="38" t="s">
        <v>58</v>
      </c>
      <c r="H5" s="38" t="s">
        <v>133</v>
      </c>
      <c r="I5" s="38"/>
      <c r="J5" s="38"/>
      <c r="K5" s="38" t="s">
        <v>134</v>
      </c>
      <c r="L5" s="38"/>
      <c r="M5" s="38"/>
      <c r="N5" s="38" t="s">
        <v>135</v>
      </c>
      <c r="O5" s="38"/>
      <c r="P5" s="38"/>
      <c r="Q5" s="38" t="s">
        <v>58</v>
      </c>
      <c r="R5" s="38" t="s">
        <v>133</v>
      </c>
      <c r="S5" s="38"/>
      <c r="T5" s="38"/>
      <c r="U5" s="38" t="s">
        <v>134</v>
      </c>
      <c r="V5" s="38"/>
      <c r="W5" s="38"/>
      <c r="X5" s="38" t="s">
        <v>135</v>
      </c>
      <c r="Y5" s="38"/>
      <c r="Z5" s="38"/>
      <c r="AA5" s="38" t="s">
        <v>58</v>
      </c>
      <c r="AB5" s="38" t="s">
        <v>133</v>
      </c>
      <c r="AC5" s="38"/>
      <c r="AD5" s="38"/>
      <c r="AE5" s="38" t="s">
        <v>134</v>
      </c>
      <c r="AF5" s="38"/>
      <c r="AG5" s="38"/>
      <c r="AH5" s="38" t="s">
        <v>135</v>
      </c>
      <c r="AI5" s="38"/>
      <c r="AJ5" s="38"/>
      <c r="AK5" s="38" t="s">
        <v>136</v>
      </c>
      <c r="AL5" s="38"/>
      <c r="AM5" s="38"/>
      <c r="AN5" s="45"/>
    </row>
    <row r="6" ht="21.35" customHeight="1" spans="1:40">
      <c r="A6" s="39"/>
      <c r="B6" s="38" t="s">
        <v>79</v>
      </c>
      <c r="C6" s="38" t="s">
        <v>80</v>
      </c>
      <c r="D6" s="38"/>
      <c r="E6" s="38"/>
      <c r="F6" s="38"/>
      <c r="G6" s="38"/>
      <c r="H6" s="38" t="s">
        <v>137</v>
      </c>
      <c r="I6" s="38" t="s">
        <v>74</v>
      </c>
      <c r="J6" s="38" t="s">
        <v>75</v>
      </c>
      <c r="K6" s="38" t="s">
        <v>137</v>
      </c>
      <c r="L6" s="38" t="s">
        <v>74</v>
      </c>
      <c r="M6" s="38" t="s">
        <v>75</v>
      </c>
      <c r="N6" s="38" t="s">
        <v>137</v>
      </c>
      <c r="O6" s="38" t="s">
        <v>74</v>
      </c>
      <c r="P6" s="38" t="s">
        <v>75</v>
      </c>
      <c r="Q6" s="38"/>
      <c r="R6" s="38" t="s">
        <v>137</v>
      </c>
      <c r="S6" s="38" t="s">
        <v>74</v>
      </c>
      <c r="T6" s="38" t="s">
        <v>75</v>
      </c>
      <c r="U6" s="38" t="s">
        <v>137</v>
      </c>
      <c r="V6" s="38" t="s">
        <v>74</v>
      </c>
      <c r="W6" s="38" t="s">
        <v>75</v>
      </c>
      <c r="X6" s="38" t="s">
        <v>137</v>
      </c>
      <c r="Y6" s="38" t="s">
        <v>74</v>
      </c>
      <c r="Z6" s="38" t="s">
        <v>75</v>
      </c>
      <c r="AA6" s="38"/>
      <c r="AB6" s="38" t="s">
        <v>137</v>
      </c>
      <c r="AC6" s="38" t="s">
        <v>74</v>
      </c>
      <c r="AD6" s="38" t="s">
        <v>75</v>
      </c>
      <c r="AE6" s="38" t="s">
        <v>137</v>
      </c>
      <c r="AF6" s="38" t="s">
        <v>74</v>
      </c>
      <c r="AG6" s="38" t="s">
        <v>75</v>
      </c>
      <c r="AH6" s="38" t="s">
        <v>137</v>
      </c>
      <c r="AI6" s="38" t="s">
        <v>74</v>
      </c>
      <c r="AJ6" s="38" t="s">
        <v>75</v>
      </c>
      <c r="AK6" s="38" t="s">
        <v>137</v>
      </c>
      <c r="AL6" s="38" t="s">
        <v>74</v>
      </c>
      <c r="AM6" s="38" t="s">
        <v>75</v>
      </c>
      <c r="AN6" s="45"/>
    </row>
    <row r="7" ht="19.9" customHeight="1" spans="1:40">
      <c r="A7" s="13"/>
      <c r="B7" s="40"/>
      <c r="C7" s="40"/>
      <c r="D7" s="40"/>
      <c r="E7" s="17" t="s">
        <v>71</v>
      </c>
      <c r="F7" s="41">
        <f>+G7+Q7+AA7</f>
        <v>634.28</v>
      </c>
      <c r="G7" s="41">
        <f>+H7+K7+N7</f>
        <v>634.28</v>
      </c>
      <c r="H7" s="41">
        <f>+I7+J7</f>
        <v>634.28</v>
      </c>
      <c r="I7" s="41">
        <f t="shared" ref="I7:M7" si="0">+I9</f>
        <v>632.28</v>
      </c>
      <c r="J7" s="41">
        <f t="shared" si="0"/>
        <v>2</v>
      </c>
      <c r="K7" s="41">
        <f>+L7+M7</f>
        <v>0</v>
      </c>
      <c r="L7" s="41">
        <f t="shared" si="0"/>
        <v>0</v>
      </c>
      <c r="M7" s="41">
        <f t="shared" si="0"/>
        <v>0</v>
      </c>
      <c r="N7" s="41">
        <f>+O7+P7</f>
        <v>0</v>
      </c>
      <c r="O7" s="41">
        <f>+O9</f>
        <v>0</v>
      </c>
      <c r="P7" s="41">
        <f>+P9</f>
        <v>0</v>
      </c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5"/>
    </row>
    <row r="8" ht="19.9" customHeight="1" spans="1:40">
      <c r="A8" s="13"/>
      <c r="B8" s="43" t="s">
        <v>22</v>
      </c>
      <c r="C8" s="43" t="s">
        <v>22</v>
      </c>
      <c r="D8" s="51"/>
      <c r="E8" s="52" t="s">
        <v>22</v>
      </c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5"/>
    </row>
    <row r="9" ht="19.9" customHeight="1" spans="1:40">
      <c r="A9" s="13"/>
      <c r="B9" s="43" t="s">
        <v>22</v>
      </c>
      <c r="C9" s="43" t="s">
        <v>22</v>
      </c>
      <c r="D9" s="43" t="str">
        <f>+'[1]财政拨款支出预算表（政府经济分类科目）'!D8</f>
        <v>122007</v>
      </c>
      <c r="E9" s="43" t="str">
        <f>+'[1]财政拨款支出预算表（政府经济分类科目）'!E8</f>
        <v>红原县妇幼保健计划生育服务中心</v>
      </c>
      <c r="F9" s="43">
        <f t="shared" ref="F9:F14" si="1">+G9+Q9+AA9</f>
        <v>634.28</v>
      </c>
      <c r="G9" s="49">
        <f t="shared" ref="G9:G14" si="2">+H9+K9+N9</f>
        <v>634.28</v>
      </c>
      <c r="H9" s="49">
        <f t="shared" ref="H9:H14" si="3">+I9+J9</f>
        <v>634.28</v>
      </c>
      <c r="I9" s="43">
        <f>+I10+I13</f>
        <v>632.28</v>
      </c>
      <c r="J9" s="43">
        <f>+J10+J13</f>
        <v>2</v>
      </c>
      <c r="K9" s="43">
        <f t="shared" ref="K9:K14" si="4">+L9+M9</f>
        <v>0</v>
      </c>
      <c r="L9" s="43">
        <f t="shared" ref="I9:M9" si="5">+SUM(L10:L32)</f>
        <v>0</v>
      </c>
      <c r="M9" s="43">
        <f t="shared" si="5"/>
        <v>0</v>
      </c>
      <c r="N9" s="49">
        <f t="shared" ref="N9:N14" si="6">+O9+P9</f>
        <v>0</v>
      </c>
      <c r="O9" s="49">
        <f>+SUM(O10:O32)</f>
        <v>0</v>
      </c>
      <c r="P9" s="43">
        <f>+SUM(P10:P32)</f>
        <v>0</v>
      </c>
      <c r="Q9" s="56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5"/>
    </row>
    <row r="10" ht="22" customHeight="1" spans="1:40">
      <c r="A10" s="51">
        <f>+'[1]财政拨款支出预算表（政府经济分类科目）'!A9</f>
        <v>0</v>
      </c>
      <c r="B10" s="43" t="str">
        <f>+'[1]财政拨款支出预算表（政府经济分类科目）'!B9</f>
        <v/>
      </c>
      <c r="C10" s="43" t="str">
        <f>+'[1]财政拨款支出预算表（政府经济分类科目）'!C9</f>
        <v/>
      </c>
      <c r="D10" s="43" t="str">
        <f>+'[1]财政拨款支出预算表（政府经济分类科目）'!D9</f>
        <v>505</v>
      </c>
      <c r="E10" s="43" t="str">
        <f>+'[1]财政拨款支出预算表（政府经济分类科目）'!E9</f>
        <v> 对事业单位经常性补助</v>
      </c>
      <c r="F10" s="43">
        <f t="shared" si="1"/>
        <v>619.71</v>
      </c>
      <c r="G10" s="49">
        <f t="shared" si="2"/>
        <v>619.71</v>
      </c>
      <c r="H10" s="49">
        <f t="shared" si="3"/>
        <v>619.71</v>
      </c>
      <c r="I10" s="43">
        <f>+I11+I12</f>
        <v>617.71</v>
      </c>
      <c r="J10" s="43">
        <f>+J11+J12</f>
        <v>2</v>
      </c>
      <c r="K10" s="43">
        <f t="shared" si="4"/>
        <v>0</v>
      </c>
      <c r="L10" s="43"/>
      <c r="M10" s="43"/>
      <c r="N10" s="49">
        <f t="shared" si="6"/>
        <v>0</v>
      </c>
      <c r="O10" s="49"/>
      <c r="P10" s="43"/>
      <c r="Q10" s="57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60"/>
    </row>
    <row r="11" ht="22" customHeight="1" spans="1:16">
      <c r="A11" s="51">
        <f>+'[1]财政拨款支出预算表（政府经济分类科目）'!A10</f>
        <v>0</v>
      </c>
      <c r="B11" s="43" t="str">
        <f>+'[1]财政拨款支出预算表（政府经济分类科目）'!B10</f>
        <v>505</v>
      </c>
      <c r="C11" s="43" t="str">
        <f>+'[1]财政拨款支出预算表（政府经济分类科目）'!C10</f>
        <v>01</v>
      </c>
      <c r="D11" s="43" t="str">
        <f>+'[1]财政拨款支出预算表（政府经济分类科目）'!D10</f>
        <v>50501</v>
      </c>
      <c r="E11" s="43" t="str">
        <f>+'[1]财政拨款支出预算表（政府经济分类科目）'!E10</f>
        <v>  工资福利支出</v>
      </c>
      <c r="F11" s="43">
        <f t="shared" si="1"/>
        <v>609.32</v>
      </c>
      <c r="G11" s="54">
        <f t="shared" si="2"/>
        <v>609.32</v>
      </c>
      <c r="H11" s="54">
        <f t="shared" si="3"/>
        <v>609.32</v>
      </c>
      <c r="I11" s="43">
        <f>+'[1]财政拨款支出预算表（政府经济分类科目）'!I10</f>
        <v>609.32</v>
      </c>
      <c r="J11" s="43">
        <f>+'[1]财政拨款支出预算表（政府经济分类科目）'!J10</f>
        <v>0</v>
      </c>
      <c r="K11" s="43">
        <f t="shared" si="4"/>
        <v>0</v>
      </c>
      <c r="L11" s="43"/>
      <c r="M11" s="43"/>
      <c r="N11" s="54">
        <f t="shared" si="6"/>
        <v>0</v>
      </c>
      <c r="O11" s="54"/>
      <c r="P11" s="43"/>
    </row>
    <row r="12" ht="22" customHeight="1" spans="1:16">
      <c r="A12" s="51">
        <f>+'[1]财政拨款支出预算表（政府经济分类科目）'!A11</f>
        <v>0</v>
      </c>
      <c r="B12" s="43" t="str">
        <f>+'[1]财政拨款支出预算表（政府经济分类科目）'!B11</f>
        <v>505</v>
      </c>
      <c r="C12" s="43" t="str">
        <f>+'[1]财政拨款支出预算表（政府经济分类科目）'!C11</f>
        <v>02</v>
      </c>
      <c r="D12" s="43" t="str">
        <f>+'[1]财政拨款支出预算表（政府经济分类科目）'!D11</f>
        <v>50502</v>
      </c>
      <c r="E12" s="43" t="str">
        <f>+'[1]财政拨款支出预算表（政府经济分类科目）'!E11</f>
        <v>  商品和服务支出</v>
      </c>
      <c r="F12" s="43">
        <f t="shared" si="1"/>
        <v>10.39</v>
      </c>
      <c r="G12">
        <f t="shared" si="2"/>
        <v>10.39</v>
      </c>
      <c r="H12">
        <f t="shared" si="3"/>
        <v>10.39</v>
      </c>
      <c r="I12" s="43">
        <f>+'[1]财政拨款支出预算表（政府经济分类科目）'!I11</f>
        <v>8.39</v>
      </c>
      <c r="J12" s="43">
        <f>+'[1]财政拨款支出预算表（政府经济分类科目）'!J11</f>
        <v>2</v>
      </c>
      <c r="K12" s="43">
        <f t="shared" si="4"/>
        <v>0</v>
      </c>
      <c r="L12" s="43"/>
      <c r="M12" s="43"/>
      <c r="N12">
        <f t="shared" si="6"/>
        <v>0</v>
      </c>
      <c r="P12" s="43"/>
    </row>
    <row r="13" ht="22" customHeight="1" spans="1:16">
      <c r="A13" s="51">
        <f>+'[1]财政拨款支出预算表（政府经济分类科目）'!A12</f>
        <v>0</v>
      </c>
      <c r="B13" s="43" t="str">
        <f>+'[1]财政拨款支出预算表（政府经济分类科目）'!B12</f>
        <v/>
      </c>
      <c r="C13" s="43" t="str">
        <f>+'[1]财政拨款支出预算表（政府经济分类科目）'!C12</f>
        <v/>
      </c>
      <c r="D13" s="43" t="str">
        <f>+'[1]财政拨款支出预算表（政府经济分类科目）'!D12</f>
        <v>509</v>
      </c>
      <c r="E13" s="43" t="str">
        <f>+'[1]财政拨款支出预算表（政府经济分类科目）'!E12</f>
        <v> 对个人和家庭的补助</v>
      </c>
      <c r="F13" s="43">
        <f t="shared" si="1"/>
        <v>14.57</v>
      </c>
      <c r="G13">
        <f t="shared" si="2"/>
        <v>14.57</v>
      </c>
      <c r="H13">
        <f t="shared" si="3"/>
        <v>14.57</v>
      </c>
      <c r="I13" s="43">
        <f>+I14</f>
        <v>14.57</v>
      </c>
      <c r="J13" s="43">
        <f>+J14</f>
        <v>0</v>
      </c>
      <c r="K13" s="43">
        <f t="shared" si="4"/>
        <v>0</v>
      </c>
      <c r="L13" s="43"/>
      <c r="M13" s="43"/>
      <c r="N13">
        <f t="shared" si="6"/>
        <v>0</v>
      </c>
      <c r="P13" s="43"/>
    </row>
    <row r="14" ht="22" customHeight="1" spans="1:16">
      <c r="A14" s="51">
        <f>+'[1]财政拨款支出预算表（政府经济分类科目）'!A13</f>
        <v>0</v>
      </c>
      <c r="B14" s="43" t="str">
        <f>+'[1]财政拨款支出预算表（政府经济分类科目）'!B13</f>
        <v>509</v>
      </c>
      <c r="C14" s="43" t="str">
        <f>+'[1]财政拨款支出预算表（政府经济分类科目）'!C13</f>
        <v>01</v>
      </c>
      <c r="D14" s="43" t="str">
        <f>+'[1]财政拨款支出预算表（政府经济分类科目）'!D13</f>
        <v>50901</v>
      </c>
      <c r="E14" s="43" t="str">
        <f>+'[1]财政拨款支出预算表（政府经济分类科目）'!E13</f>
        <v>  社会福利和救助</v>
      </c>
      <c r="F14" s="43">
        <f t="shared" si="1"/>
        <v>14.57</v>
      </c>
      <c r="G14">
        <f t="shared" si="2"/>
        <v>14.57</v>
      </c>
      <c r="H14">
        <f t="shared" si="3"/>
        <v>14.57</v>
      </c>
      <c r="I14" s="43">
        <f>+'[1]财政拨款支出预算表（政府经济分类科目）'!I13</f>
        <v>14.57</v>
      </c>
      <c r="J14" s="43">
        <f>+'[1]财政拨款支出预算表（政府经济分类科目）'!J13</f>
        <v>0</v>
      </c>
      <c r="K14" s="43">
        <f t="shared" si="4"/>
        <v>0</v>
      </c>
      <c r="L14" s="43"/>
      <c r="M14" s="43"/>
      <c r="N14">
        <f t="shared" si="6"/>
        <v>0</v>
      </c>
      <c r="P14" s="43"/>
    </row>
    <row r="15" ht="22" customHeight="1" spans="2:16">
      <c r="B15" s="43"/>
      <c r="C15" s="43"/>
      <c r="D15" s="43"/>
      <c r="E15" s="43"/>
      <c r="F15" s="43"/>
      <c r="G15" s="49"/>
      <c r="H15" s="49"/>
      <c r="I15" s="43"/>
      <c r="J15" s="43"/>
      <c r="K15" s="43"/>
      <c r="L15" s="43"/>
      <c r="M15" s="43"/>
      <c r="N15" s="49"/>
      <c r="O15" s="49"/>
      <c r="P15" s="43"/>
    </row>
    <row r="16" spans="2:16">
      <c r="B16" s="43"/>
      <c r="C16" s="43"/>
      <c r="D16" s="43"/>
      <c r="E16" s="43"/>
      <c r="F16" s="43"/>
      <c r="G16" s="49"/>
      <c r="H16" s="49"/>
      <c r="I16" s="43"/>
      <c r="J16" s="43"/>
      <c r="K16" s="43"/>
      <c r="L16" s="43"/>
      <c r="M16" s="43"/>
      <c r="N16" s="49"/>
      <c r="O16" s="49"/>
      <c r="P16" s="43"/>
    </row>
    <row r="17" spans="2:16">
      <c r="B17" s="43"/>
      <c r="C17" s="43"/>
      <c r="D17" s="43"/>
      <c r="E17" s="43"/>
      <c r="F17" s="43"/>
      <c r="G17" s="23"/>
      <c r="H17" s="23"/>
      <c r="I17" s="43"/>
      <c r="J17" s="43"/>
      <c r="K17" s="43"/>
      <c r="L17" s="43"/>
      <c r="M17" s="43"/>
      <c r="N17" s="23"/>
      <c r="O17" s="23"/>
      <c r="P17" s="43"/>
    </row>
    <row r="18" spans="2:16">
      <c r="B18" s="43"/>
      <c r="C18" s="43"/>
      <c r="D18" s="43"/>
      <c r="E18" s="43"/>
      <c r="F18" s="43"/>
      <c r="I18" s="43"/>
      <c r="J18" s="43"/>
      <c r="K18" s="43"/>
      <c r="L18" s="43"/>
      <c r="M18" s="43"/>
      <c r="P18" s="43"/>
    </row>
    <row r="19" spans="2:16">
      <c r="B19" s="43"/>
      <c r="C19" s="43"/>
      <c r="D19" s="43"/>
      <c r="E19" s="43"/>
      <c r="F19" s="43"/>
      <c r="I19" s="43"/>
      <c r="J19" s="43"/>
      <c r="K19" s="43"/>
      <c r="L19" s="43"/>
      <c r="M19" s="43"/>
      <c r="P19" s="43"/>
    </row>
    <row r="20" spans="2:16">
      <c r="B20" s="43"/>
      <c r="C20" s="43"/>
      <c r="D20" s="43"/>
      <c r="E20" s="43"/>
      <c r="F20" s="43"/>
      <c r="I20" s="43"/>
      <c r="J20" s="43"/>
      <c r="K20" s="43"/>
      <c r="L20" s="43"/>
      <c r="M20" s="43"/>
      <c r="P20" s="43"/>
    </row>
    <row r="21" spans="2:16">
      <c r="B21" s="43"/>
      <c r="C21" s="43"/>
      <c r="D21" s="43"/>
      <c r="E21" s="43"/>
      <c r="F21" s="43"/>
      <c r="G21" s="49"/>
      <c r="H21" s="49"/>
      <c r="I21" s="43"/>
      <c r="J21" s="43"/>
      <c r="K21" s="43"/>
      <c r="L21" s="43"/>
      <c r="M21" s="43"/>
      <c r="N21" s="49"/>
      <c r="O21" s="49"/>
      <c r="P21" s="43"/>
    </row>
    <row r="22" spans="2:16">
      <c r="B22" s="43"/>
      <c r="C22" s="43"/>
      <c r="D22" s="43"/>
      <c r="E22" s="43"/>
      <c r="F22" s="43"/>
      <c r="G22" s="49"/>
      <c r="H22" s="49"/>
      <c r="I22" s="43"/>
      <c r="J22" s="43"/>
      <c r="K22" s="43"/>
      <c r="L22" s="43"/>
      <c r="M22" s="43"/>
      <c r="N22" s="49"/>
      <c r="O22" s="49"/>
      <c r="P22" s="43"/>
    </row>
    <row r="23" spans="2:16">
      <c r="B23" s="43"/>
      <c r="C23" s="43"/>
      <c r="D23" s="43"/>
      <c r="E23" s="43"/>
      <c r="F23" s="43"/>
      <c r="G23" s="23"/>
      <c r="H23" s="23"/>
      <c r="I23" s="43"/>
      <c r="J23" s="43"/>
      <c r="K23" s="43"/>
      <c r="L23" s="43"/>
      <c r="M23" s="43"/>
      <c r="N23" s="23"/>
      <c r="O23" s="23"/>
      <c r="P23" s="43"/>
    </row>
    <row r="24" spans="2:16">
      <c r="B24" s="43"/>
      <c r="C24" s="43"/>
      <c r="D24" s="43"/>
      <c r="E24" s="43"/>
      <c r="F24" s="43"/>
      <c r="I24" s="43"/>
      <c r="J24" s="43"/>
      <c r="K24" s="43"/>
      <c r="L24" s="43"/>
      <c r="M24" s="43"/>
      <c r="P24" s="43"/>
    </row>
    <row r="25" spans="2:16">
      <c r="B25" s="43"/>
      <c r="C25" s="43"/>
      <c r="D25" s="43"/>
      <c r="E25" s="43"/>
      <c r="F25" s="43"/>
      <c r="I25" s="43"/>
      <c r="J25" s="43"/>
      <c r="K25" s="43"/>
      <c r="L25" s="43"/>
      <c r="M25" s="43"/>
      <c r="P25" s="43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workbookViewId="0">
      <pane ySplit="6" topLeftCell="A7" activePane="bottomLeft" state="frozen"/>
      <selection/>
      <selection pane="bottomLeft" activeCell="E19" sqref="E19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2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8"/>
      <c r="B1" s="9"/>
      <c r="C1" s="9"/>
      <c r="D1" s="9"/>
      <c r="E1" s="32"/>
      <c r="F1" s="32"/>
      <c r="G1" s="25" t="s">
        <v>138</v>
      </c>
      <c r="H1" s="25"/>
      <c r="I1" s="25"/>
      <c r="J1" s="28"/>
    </row>
    <row r="2" ht="19.9" customHeight="1" spans="1:10">
      <c r="A2" s="8"/>
      <c r="B2" s="10" t="s">
        <v>139</v>
      </c>
      <c r="C2" s="10"/>
      <c r="D2" s="10"/>
      <c r="E2" s="10"/>
      <c r="F2" s="10"/>
      <c r="G2" s="10"/>
      <c r="H2" s="10"/>
      <c r="I2" s="10"/>
      <c r="J2" s="28" t="s">
        <v>2</v>
      </c>
    </row>
    <row r="3" ht="17.05" customHeight="1" spans="1:10">
      <c r="A3" s="11"/>
      <c r="B3" s="12" t="s">
        <v>4</v>
      </c>
      <c r="C3" s="12"/>
      <c r="D3" s="12"/>
      <c r="E3" s="12"/>
      <c r="F3" s="12"/>
      <c r="G3" s="11"/>
      <c r="H3" s="48"/>
      <c r="I3" s="37" t="s">
        <v>5</v>
      </c>
      <c r="J3" s="28"/>
    </row>
    <row r="4" ht="21.35" customHeight="1" spans="1:10">
      <c r="A4" s="39"/>
      <c r="B4" s="14" t="s">
        <v>8</v>
      </c>
      <c r="C4" s="14"/>
      <c r="D4" s="14"/>
      <c r="E4" s="14"/>
      <c r="F4" s="14"/>
      <c r="G4" s="14" t="s">
        <v>58</v>
      </c>
      <c r="H4" s="34" t="s">
        <v>140</v>
      </c>
      <c r="I4" s="34" t="s">
        <v>132</v>
      </c>
      <c r="J4" s="45"/>
    </row>
    <row r="5" ht="21.35" customHeight="1" spans="1:10">
      <c r="A5" s="39"/>
      <c r="B5" s="14" t="s">
        <v>78</v>
      </c>
      <c r="C5" s="14"/>
      <c r="D5" s="14"/>
      <c r="E5" s="14" t="s">
        <v>69</v>
      </c>
      <c r="F5" s="14" t="s">
        <v>70</v>
      </c>
      <c r="G5" s="14"/>
      <c r="H5" s="34"/>
      <c r="I5" s="34"/>
      <c r="J5" s="45"/>
    </row>
    <row r="6" ht="21.35" customHeight="1" spans="1:10">
      <c r="A6" s="15"/>
      <c r="B6" s="14" t="s">
        <v>79</v>
      </c>
      <c r="C6" s="14" t="s">
        <v>80</v>
      </c>
      <c r="D6" s="14" t="s">
        <v>81</v>
      </c>
      <c r="E6" s="14"/>
      <c r="F6" s="14"/>
      <c r="G6" s="14"/>
      <c r="H6" s="34"/>
      <c r="I6" s="34"/>
      <c r="J6" s="29"/>
    </row>
    <row r="7" ht="19.9" customHeight="1" spans="1:10">
      <c r="A7" s="16"/>
      <c r="B7" s="17"/>
      <c r="C7" s="17"/>
      <c r="D7" s="17"/>
      <c r="E7" s="17"/>
      <c r="F7" s="17" t="s">
        <v>71</v>
      </c>
      <c r="G7" s="18"/>
      <c r="H7" s="18"/>
      <c r="I7" s="18"/>
      <c r="J7" s="30"/>
    </row>
    <row r="8" ht="31" customHeight="1" spans="1:10">
      <c r="A8" s="15"/>
      <c r="B8" s="43"/>
      <c r="C8" s="43"/>
      <c r="D8" s="43"/>
      <c r="E8" s="43" t="str">
        <f>+'1-2'!E9</f>
        <v>122007</v>
      </c>
      <c r="F8" s="43" t="str">
        <f>+'1-2'!F9</f>
        <v>红原县妇幼保健计划生育服务中心</v>
      </c>
      <c r="G8" s="49">
        <f>+SUM(G9:G14)</f>
        <v>634.28</v>
      </c>
      <c r="H8" s="49">
        <f>+SUM(H9:H14)</f>
        <v>634.28</v>
      </c>
      <c r="I8" s="43"/>
      <c r="J8" s="28"/>
    </row>
    <row r="9" ht="31" customHeight="1" spans="1:10">
      <c r="A9" s="15"/>
      <c r="B9" s="43" t="str">
        <f>+'1-2'!B10</f>
        <v>208</v>
      </c>
      <c r="C9" s="43" t="str">
        <f>+'1-2'!C10</f>
        <v>05</v>
      </c>
      <c r="D9" s="43" t="str">
        <f>+'1-2'!D10</f>
        <v>05</v>
      </c>
      <c r="E9" s="43" t="str">
        <f>+'1-2'!E10</f>
        <v>2080505</v>
      </c>
      <c r="F9" s="43" t="str">
        <f>+'1-2'!F10</f>
        <v> 机关事业单位基本养老保险缴费支出</v>
      </c>
      <c r="G9" s="49">
        <f>+'1-2'!G10</f>
        <v>61.01</v>
      </c>
      <c r="H9" s="49">
        <f>+'1-2'!H10</f>
        <v>61.01</v>
      </c>
      <c r="I9" s="43"/>
      <c r="J9" s="28"/>
    </row>
    <row r="10" ht="31" customHeight="1" spans="1:10">
      <c r="A10" s="15"/>
      <c r="B10" s="43" t="str">
        <f>+'1-2'!B11</f>
        <v>208</v>
      </c>
      <c r="C10" s="43" t="str">
        <f>+'1-2'!C11</f>
        <v>05</v>
      </c>
      <c r="D10" s="43" t="str">
        <f>+'1-2'!D11</f>
        <v>06</v>
      </c>
      <c r="E10" s="43" t="str">
        <f>+'1-2'!E11</f>
        <v>2080506</v>
      </c>
      <c r="F10" s="43" t="str">
        <f>+'1-2'!F11</f>
        <v> 机关事业单位职业年金缴费支出</v>
      </c>
      <c r="G10" s="23">
        <f>+'1-2'!G11</f>
        <v>30.5</v>
      </c>
      <c r="H10" s="23">
        <f>+'1-2'!H11</f>
        <v>30.5</v>
      </c>
      <c r="I10" s="43"/>
      <c r="J10" s="29"/>
    </row>
    <row r="11" ht="31" customHeight="1" spans="1:10">
      <c r="A11" s="23"/>
      <c r="B11" s="43" t="str">
        <f>+'1-2'!B12</f>
        <v>210</v>
      </c>
      <c r="C11" s="43" t="str">
        <f>+'1-2'!C12</f>
        <v>04</v>
      </c>
      <c r="D11" s="43" t="str">
        <f>+'1-2'!D12</f>
        <v>03</v>
      </c>
      <c r="E11" s="43" t="str">
        <f>+'1-2'!E12</f>
        <v>2100403</v>
      </c>
      <c r="F11" s="43" t="str">
        <f>+'1-2'!F12</f>
        <v> 妇幼保健机构</v>
      </c>
      <c r="G11">
        <f>+'1-2'!G12</f>
        <v>458.45</v>
      </c>
      <c r="H11">
        <f>+'1-2'!H12+'1-2'!I12</f>
        <v>458.45</v>
      </c>
      <c r="I11" s="43"/>
      <c r="J11" s="50"/>
    </row>
    <row r="12" ht="31" customHeight="1" spans="2:9">
      <c r="B12" s="43" t="str">
        <f>+'1-2'!B13</f>
        <v>210</v>
      </c>
      <c r="C12" s="43" t="str">
        <f>+'1-2'!C13</f>
        <v>11</v>
      </c>
      <c r="D12" s="43" t="str">
        <f>+'1-2'!D13</f>
        <v>02</v>
      </c>
      <c r="E12" s="43" t="str">
        <f>+'1-2'!E13</f>
        <v>2101102</v>
      </c>
      <c r="F12" s="43" t="str">
        <f>+'1-2'!F13</f>
        <v> 事业单位医疗</v>
      </c>
      <c r="G12">
        <f>+'1-2'!G13</f>
        <v>26.69</v>
      </c>
      <c r="H12">
        <f>+'1-2'!H13</f>
        <v>26.69</v>
      </c>
      <c r="I12" s="43"/>
    </row>
    <row r="13" ht="31" customHeight="1" spans="2:9">
      <c r="B13" s="43" t="str">
        <f>+'1-2'!B14</f>
        <v>210</v>
      </c>
      <c r="C13" s="43" t="str">
        <f>+'1-2'!C14</f>
        <v>11</v>
      </c>
      <c r="D13" s="43" t="str">
        <f>+'1-2'!D14</f>
        <v>99</v>
      </c>
      <c r="E13" s="43" t="str">
        <f>+'1-2'!E14</f>
        <v>2101199</v>
      </c>
      <c r="F13" s="43" t="str">
        <f>+'1-2'!F14</f>
        <v> 其他行政事业单位医疗支出</v>
      </c>
      <c r="G13">
        <f>+'1-2'!G14</f>
        <v>7.16</v>
      </c>
      <c r="H13">
        <f>+'1-2'!H14</f>
        <v>7.16</v>
      </c>
      <c r="I13" s="43"/>
    </row>
    <row r="14" ht="31" customHeight="1" spans="2:9">
      <c r="B14" s="43" t="str">
        <f>+'1-2'!B15</f>
        <v>221</v>
      </c>
      <c r="C14" s="43" t="str">
        <f>+'1-2'!C15</f>
        <v>02</v>
      </c>
      <c r="D14" s="43" t="str">
        <f>+'1-2'!D15</f>
        <v>01</v>
      </c>
      <c r="E14" s="43" t="str">
        <f>+'1-2'!E15</f>
        <v>2210201</v>
      </c>
      <c r="F14" s="43" t="str">
        <f>+'1-2'!F15</f>
        <v> 住房公积金</v>
      </c>
      <c r="G14" s="49">
        <f>+'1-2'!G15</f>
        <v>50.47</v>
      </c>
      <c r="H14" s="49">
        <f>+'1-2'!H15</f>
        <v>50.47</v>
      </c>
      <c r="I14" s="43"/>
    </row>
    <row r="15" spans="2:9">
      <c r="B15" s="43"/>
      <c r="C15" s="43"/>
      <c r="D15" s="43"/>
      <c r="E15" s="43"/>
      <c r="F15" s="43"/>
      <c r="G15" s="49"/>
      <c r="H15" s="49"/>
      <c r="I15" s="43"/>
    </row>
    <row r="16" spans="2:9">
      <c r="B16" s="43"/>
      <c r="C16" s="43"/>
      <c r="D16" s="43"/>
      <c r="E16" s="43"/>
      <c r="F16" s="43"/>
      <c r="G16" s="23"/>
      <c r="H16" s="23"/>
      <c r="I16" s="43"/>
    </row>
    <row r="17" spans="2:9">
      <c r="B17" s="43"/>
      <c r="C17" s="43"/>
      <c r="D17" s="43"/>
      <c r="E17" s="43"/>
      <c r="F17" s="43"/>
      <c r="I17" s="43"/>
    </row>
    <row r="18" spans="2:9">
      <c r="B18" s="43"/>
      <c r="C18" s="43"/>
      <c r="D18" s="43"/>
      <c r="E18" s="43"/>
      <c r="F18" s="43"/>
      <c r="I18" s="43"/>
    </row>
    <row r="19" spans="2:9">
      <c r="B19" s="43"/>
      <c r="C19" s="43"/>
      <c r="D19" s="43"/>
      <c r="E19" s="43"/>
      <c r="F19" s="43"/>
      <c r="I19" s="43"/>
    </row>
    <row r="20" spans="2:9">
      <c r="B20" s="43"/>
      <c r="C20" s="43"/>
      <c r="D20" s="43"/>
      <c r="E20" s="43"/>
      <c r="F20" s="43"/>
      <c r="G20" s="49"/>
      <c r="H20" s="49"/>
      <c r="I20" s="43"/>
    </row>
    <row r="21" spans="2:9">
      <c r="B21" s="43"/>
      <c r="C21" s="43"/>
      <c r="D21" s="43"/>
      <c r="E21" s="43"/>
      <c r="F21" s="43"/>
      <c r="G21" s="49"/>
      <c r="H21" s="49"/>
      <c r="I21" s="43"/>
    </row>
    <row r="22" spans="2:9">
      <c r="B22" s="43"/>
      <c r="C22" s="43"/>
      <c r="D22" s="43"/>
      <c r="E22" s="43"/>
      <c r="F22" s="43"/>
      <c r="G22" s="23"/>
      <c r="H22" s="23"/>
      <c r="I22" s="43"/>
    </row>
    <row r="23" spans="2:9">
      <c r="B23" s="43"/>
      <c r="C23" s="43"/>
      <c r="D23" s="43"/>
      <c r="E23" s="43"/>
      <c r="F23" s="43"/>
      <c r="I23" s="43"/>
    </row>
    <row r="24" spans="2:9">
      <c r="B24" s="43"/>
      <c r="C24" s="43"/>
      <c r="D24" s="43"/>
      <c r="E24" s="43"/>
      <c r="F24" s="43"/>
      <c r="I24" s="43"/>
    </row>
    <row r="25" spans="2:9">
      <c r="B25" s="43"/>
      <c r="C25" s="43"/>
      <c r="D25" s="43"/>
      <c r="E25" s="43"/>
      <c r="F25" s="43"/>
      <c r="I25" s="43"/>
    </row>
    <row r="26" spans="2:9">
      <c r="B26" s="43"/>
      <c r="C26" s="43"/>
      <c r="D26" s="43"/>
      <c r="E26" s="43"/>
      <c r="F26" s="43"/>
      <c r="G26" s="49"/>
      <c r="H26" s="49"/>
      <c r="I26" s="43"/>
    </row>
    <row r="27" spans="2:9">
      <c r="B27" s="43"/>
      <c r="C27" s="43"/>
      <c r="D27" s="43"/>
      <c r="E27" s="43"/>
      <c r="F27" s="43"/>
      <c r="G27" s="49"/>
      <c r="H27" s="49"/>
      <c r="I27" s="43"/>
    </row>
    <row r="28" spans="2:9">
      <c r="B28" s="43"/>
      <c r="C28" s="43"/>
      <c r="D28" s="43"/>
      <c r="E28" s="43"/>
      <c r="F28" s="43"/>
      <c r="G28" s="23"/>
      <c r="H28" s="23"/>
      <c r="I28" s="43"/>
    </row>
    <row r="29" spans="2:9">
      <c r="B29" s="43"/>
      <c r="C29" s="43"/>
      <c r="D29" s="43"/>
      <c r="E29" s="43"/>
      <c r="F29" s="43"/>
      <c r="I29" s="43"/>
    </row>
    <row r="30" spans="2:9">
      <c r="B30" s="43"/>
      <c r="C30" s="43"/>
      <c r="D30" s="43"/>
      <c r="E30" s="43"/>
      <c r="F30" s="43"/>
      <c r="I30" s="43"/>
    </row>
    <row r="31" spans="2:9">
      <c r="B31" s="43"/>
      <c r="C31" s="43"/>
      <c r="D31" s="43"/>
      <c r="E31" s="43"/>
      <c r="F31" s="43"/>
      <c r="I31" s="43"/>
    </row>
    <row r="32" spans="2:9">
      <c r="B32" s="43"/>
      <c r="C32" s="43"/>
      <c r="D32" s="43"/>
      <c r="E32" s="43"/>
      <c r="F32" s="43"/>
      <c r="G32" s="49"/>
      <c r="H32" s="49"/>
      <c r="I32" s="43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workbookViewId="0">
      <pane ySplit="6" topLeftCell="A7" activePane="bottomLeft" state="frozen"/>
      <selection/>
      <selection pane="bottomLeft" activeCell="D17" sqref="D17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25" customWidth="1"/>
    <col min="6" max="8" width="16.4083333333333" customWidth="1"/>
    <col min="9" max="9" width="1.53333333333333" customWidth="1"/>
  </cols>
  <sheetData>
    <row r="1" ht="14.3" customHeight="1" spans="1:9">
      <c r="A1" s="9"/>
      <c r="B1" s="9"/>
      <c r="C1" s="9"/>
      <c r="D1" s="32"/>
      <c r="E1" s="32"/>
      <c r="F1" s="8"/>
      <c r="G1" s="8"/>
      <c r="H1" s="36" t="s">
        <v>141</v>
      </c>
      <c r="I1" s="45"/>
    </row>
    <row r="2" ht="19.9" customHeight="1" spans="1:9">
      <c r="A2" s="8"/>
      <c r="B2" s="10" t="s">
        <v>142</v>
      </c>
      <c r="C2" s="10"/>
      <c r="D2" s="10"/>
      <c r="E2" s="10"/>
      <c r="F2" s="10"/>
      <c r="G2" s="10"/>
      <c r="H2" s="10"/>
      <c r="I2" s="45"/>
    </row>
    <row r="3" ht="17.05" customHeight="1" spans="1:9">
      <c r="A3" s="11"/>
      <c r="B3" s="12" t="s">
        <v>4</v>
      </c>
      <c r="C3" s="12"/>
      <c r="D3" s="12"/>
      <c r="E3" s="12"/>
      <c r="G3" s="11"/>
      <c r="H3" s="37" t="s">
        <v>5</v>
      </c>
      <c r="I3" s="45"/>
    </row>
    <row r="4" ht="21.35" customHeight="1" spans="1:9">
      <c r="A4" s="13"/>
      <c r="B4" s="38" t="s">
        <v>8</v>
      </c>
      <c r="C4" s="38"/>
      <c r="D4" s="38"/>
      <c r="E4" s="38"/>
      <c r="F4" s="38" t="s">
        <v>74</v>
      </c>
      <c r="G4" s="38"/>
      <c r="H4" s="38"/>
      <c r="I4" s="45"/>
    </row>
    <row r="5" ht="21.35" customHeight="1" spans="1:9">
      <c r="A5" s="13"/>
      <c r="B5" s="38" t="s">
        <v>78</v>
      </c>
      <c r="C5" s="38"/>
      <c r="D5" s="38" t="s">
        <v>69</v>
      </c>
      <c r="E5" s="38" t="s">
        <v>70</v>
      </c>
      <c r="F5" s="38" t="s">
        <v>58</v>
      </c>
      <c r="G5" s="38" t="s">
        <v>143</v>
      </c>
      <c r="H5" s="38" t="s">
        <v>144</v>
      </c>
      <c r="I5" s="45"/>
    </row>
    <row r="6" ht="21.35" customHeight="1" spans="1:9">
      <c r="A6" s="39"/>
      <c r="B6" s="38" t="s">
        <v>79</v>
      </c>
      <c r="C6" s="38" t="s">
        <v>80</v>
      </c>
      <c r="D6" s="38"/>
      <c r="E6" s="38"/>
      <c r="F6" s="38"/>
      <c r="G6" s="38"/>
      <c r="H6" s="38"/>
      <c r="I6" s="45"/>
    </row>
    <row r="7" ht="19.9" customHeight="1" spans="1:9">
      <c r="A7" s="13"/>
      <c r="B7" s="40"/>
      <c r="C7" s="40"/>
      <c r="D7" s="40"/>
      <c r="E7" s="17" t="s">
        <v>71</v>
      </c>
      <c r="F7" s="41"/>
      <c r="G7" s="41"/>
      <c r="H7" s="41"/>
      <c r="I7" s="45"/>
    </row>
    <row r="8" s="35" customFormat="1" ht="27" customHeight="1" spans="1:9">
      <c r="A8" s="42"/>
      <c r="B8" s="43" t="str">
        <f>+'2-1'!B9</f>
        <v/>
      </c>
      <c r="C8" s="43" t="str">
        <f>+'2-1'!C9</f>
        <v/>
      </c>
      <c r="D8" s="43" t="str">
        <f>+'2-1'!D9</f>
        <v>122007</v>
      </c>
      <c r="E8" s="43" t="str">
        <f>+'2-1'!E9</f>
        <v>红原县妇幼保健计划生育服务中心</v>
      </c>
      <c r="F8">
        <f>+'2-1'!I9</f>
        <v>632.28</v>
      </c>
      <c r="G8">
        <f>+G9+G12</f>
        <v>623.89</v>
      </c>
      <c r="H8">
        <f>+H9+H12</f>
        <v>8.39</v>
      </c>
      <c r="I8" s="46"/>
    </row>
    <row r="9" s="35" customFormat="1" ht="27" customHeight="1" spans="1:9">
      <c r="A9" s="42"/>
      <c r="B9" s="43" t="str">
        <f>+'2-1'!B10</f>
        <v/>
      </c>
      <c r="C9" s="43" t="str">
        <f>+'2-1'!C10</f>
        <v/>
      </c>
      <c r="D9" s="43" t="str">
        <f>+'2-1'!D10</f>
        <v>505</v>
      </c>
      <c r="E9" s="43" t="str">
        <f>+'2-1'!E10</f>
        <v> 对事业单位经常性补助</v>
      </c>
      <c r="F9">
        <f>+'2-1'!I10</f>
        <v>617.71</v>
      </c>
      <c r="G9">
        <f>+G10+G11</f>
        <v>609.32</v>
      </c>
      <c r="H9">
        <f>+H10+H11</f>
        <v>8.39</v>
      </c>
      <c r="I9" s="46"/>
    </row>
    <row r="10" s="35" customFormat="1" ht="27" customHeight="1" spans="1:9">
      <c r="A10" s="44"/>
      <c r="B10" s="43" t="str">
        <f>+'2-1'!B11</f>
        <v>505</v>
      </c>
      <c r="C10" s="43" t="str">
        <f>+'2-1'!C11</f>
        <v>01</v>
      </c>
      <c r="D10" s="43" t="str">
        <f>+'2-1'!D11</f>
        <v>50501</v>
      </c>
      <c r="E10" s="43" t="str">
        <f>+'2-1'!E11</f>
        <v>  工资福利支出</v>
      </c>
      <c r="F10">
        <f>+'2-1'!I11</f>
        <v>609.32</v>
      </c>
      <c r="G10">
        <f>+F10</f>
        <v>609.32</v>
      </c>
      <c r="H10"/>
      <c r="I10" s="47"/>
    </row>
    <row r="11" s="35" customFormat="1" ht="27" customHeight="1" spans="2:8">
      <c r="B11" s="43" t="str">
        <f>+'2-1'!B12</f>
        <v>505</v>
      </c>
      <c r="C11" s="43" t="str">
        <f>+'2-1'!C12</f>
        <v>02</v>
      </c>
      <c r="D11" s="43" t="str">
        <f>+'2-1'!D12</f>
        <v>50502</v>
      </c>
      <c r="E11" s="43" t="str">
        <f>+'2-1'!E12</f>
        <v>  商品和服务支出</v>
      </c>
      <c r="F11">
        <f>+'2-1'!I12</f>
        <v>8.39</v>
      </c>
      <c r="G11"/>
      <c r="H11">
        <f>+F11</f>
        <v>8.39</v>
      </c>
    </row>
    <row r="12" s="35" customFormat="1" ht="27" customHeight="1" spans="2:8">
      <c r="B12" s="43" t="str">
        <f>+'2-1'!B13</f>
        <v/>
      </c>
      <c r="C12" s="43" t="str">
        <f>+'2-1'!C13</f>
        <v/>
      </c>
      <c r="D12" s="43" t="str">
        <f>+'2-1'!D13</f>
        <v>509</v>
      </c>
      <c r="E12" s="43" t="str">
        <f>+'2-1'!E13</f>
        <v> 对个人和家庭的补助</v>
      </c>
      <c r="F12">
        <f>+'2-1'!I13</f>
        <v>14.57</v>
      </c>
      <c r="G12">
        <f>+G13</f>
        <v>14.57</v>
      </c>
      <c r="H12">
        <f>+H13</f>
        <v>0</v>
      </c>
    </row>
    <row r="13" s="35" customFormat="1" ht="27" customHeight="1" spans="2:8">
      <c r="B13" s="43" t="str">
        <f>+'2-1'!B14</f>
        <v>509</v>
      </c>
      <c r="C13" s="43" t="str">
        <f>+'2-1'!C14</f>
        <v>01</v>
      </c>
      <c r="D13" s="43" t="str">
        <f>+'2-1'!D14</f>
        <v>50901</v>
      </c>
      <c r="E13" s="43" t="str">
        <f>+'2-1'!E14</f>
        <v>  社会福利和救助</v>
      </c>
      <c r="F13">
        <f>+'2-1'!I14</f>
        <v>14.57</v>
      </c>
      <c r="G13">
        <f>+F13</f>
        <v>14.57</v>
      </c>
      <c r="H13"/>
    </row>
    <row r="14" spans="2:6">
      <c r="B14" s="43"/>
      <c r="C14" s="43"/>
      <c r="D14" s="43"/>
      <c r="E14" s="43"/>
      <c r="F14" s="43"/>
    </row>
    <row r="15" spans="2:6">
      <c r="B15" s="43"/>
      <c r="C15" s="43"/>
      <c r="D15" s="43"/>
      <c r="E15" s="43"/>
      <c r="F15" s="43"/>
    </row>
    <row r="16" spans="2:6">
      <c r="B16" s="43"/>
      <c r="C16" s="43"/>
      <c r="D16" s="43"/>
      <c r="E16" s="43"/>
      <c r="F16" s="43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E22" sqref="E22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25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8"/>
      <c r="B1" s="9"/>
      <c r="C1" s="9"/>
      <c r="D1" s="9"/>
      <c r="E1" s="32"/>
      <c r="F1" s="32"/>
      <c r="G1" s="25" t="s">
        <v>145</v>
      </c>
      <c r="H1" s="13"/>
    </row>
    <row r="2" ht="19.9" customHeight="1" spans="1:8">
      <c r="A2" s="8"/>
      <c r="B2" s="10" t="s">
        <v>146</v>
      </c>
      <c r="C2" s="10"/>
      <c r="D2" s="10"/>
      <c r="E2" s="10"/>
      <c r="F2" s="10"/>
      <c r="G2" s="10"/>
      <c r="H2" s="13" t="s">
        <v>2</v>
      </c>
    </row>
    <row r="3" ht="17.05" customHeight="1" spans="1:8">
      <c r="A3" s="11"/>
      <c r="B3" s="12" t="s">
        <v>4</v>
      </c>
      <c r="C3" s="12"/>
      <c r="D3" s="12"/>
      <c r="E3" s="12"/>
      <c r="F3" s="12"/>
      <c r="G3" s="26" t="s">
        <v>5</v>
      </c>
      <c r="H3" s="27"/>
    </row>
    <row r="4" ht="21.35" customHeight="1" spans="1:8">
      <c r="A4" s="15"/>
      <c r="B4" s="14" t="s">
        <v>78</v>
      </c>
      <c r="C4" s="14"/>
      <c r="D4" s="14"/>
      <c r="E4" s="14" t="s">
        <v>69</v>
      </c>
      <c r="F4" s="14" t="s">
        <v>70</v>
      </c>
      <c r="G4" s="14" t="s">
        <v>147</v>
      </c>
      <c r="H4" s="28"/>
    </row>
    <row r="5" ht="21.35" customHeight="1" spans="1:8">
      <c r="A5" s="15"/>
      <c r="B5" s="14" t="s">
        <v>79</v>
      </c>
      <c r="C5" s="14" t="s">
        <v>80</v>
      </c>
      <c r="D5" s="14" t="s">
        <v>81</v>
      </c>
      <c r="E5" s="14"/>
      <c r="F5" s="14"/>
      <c r="G5" s="14"/>
      <c r="H5" s="29"/>
    </row>
    <row r="6" ht="19.9" customHeight="1" spans="1:8">
      <c r="A6" s="16"/>
      <c r="B6" s="17"/>
      <c r="C6" s="17"/>
      <c r="D6" s="17"/>
      <c r="E6" s="17"/>
      <c r="F6" s="17" t="s">
        <v>71</v>
      </c>
      <c r="G6" s="18">
        <f>+G7</f>
        <v>52</v>
      </c>
      <c r="H6" s="30"/>
    </row>
    <row r="7" ht="19.9" customHeight="1" spans="1:8">
      <c r="A7" s="15"/>
      <c r="B7" s="19"/>
      <c r="C7" s="19"/>
      <c r="D7" s="19"/>
      <c r="E7" s="19" t="str">
        <f>+'1-2'!E9</f>
        <v>122007</v>
      </c>
      <c r="F7" s="19" t="str">
        <f>+'1-2'!F9</f>
        <v>红原县妇幼保健计划生育服务中心</v>
      </c>
      <c r="G7" s="21">
        <f>+G8+G9</f>
        <v>52</v>
      </c>
      <c r="H7" s="28"/>
    </row>
    <row r="8" ht="19.9" customHeight="1" spans="1:8">
      <c r="A8" s="15"/>
      <c r="B8" s="19" t="str">
        <f>+'1-2'!B12</f>
        <v>210</v>
      </c>
      <c r="C8" s="19" t="str">
        <f>+'1-2'!C12</f>
        <v>04</v>
      </c>
      <c r="D8" s="19" t="str">
        <f>+'1-2'!D12</f>
        <v>03</v>
      </c>
      <c r="E8" s="19" t="str">
        <f>+'1-2'!E12</f>
        <v>2100403</v>
      </c>
      <c r="F8" s="19" t="str">
        <f>+'1-2'!F12</f>
        <v> 妇幼保健机构</v>
      </c>
      <c r="G8" s="19">
        <v>2</v>
      </c>
      <c r="H8" s="28"/>
    </row>
    <row r="9" ht="19.9" customHeight="1" spans="1:8">
      <c r="A9" s="15"/>
      <c r="B9" s="19" t="str">
        <f>+'1-2'!B16</f>
        <v>210</v>
      </c>
      <c r="C9" s="19" t="str">
        <f>+'1-2'!C16</f>
        <v>04</v>
      </c>
      <c r="D9" s="19" t="str">
        <f>+'1-2'!D16</f>
        <v>03</v>
      </c>
      <c r="E9" s="19" t="str">
        <f>+'1-2'!E16</f>
        <v>2100403</v>
      </c>
      <c r="F9" s="19" t="str">
        <f>+'1-2'!F16</f>
        <v> 妇幼保健机构</v>
      </c>
      <c r="G9" s="19">
        <f>+'1-2'!G16</f>
        <v>50</v>
      </c>
      <c r="H9" s="29"/>
    </row>
    <row r="10" ht="19.9" customHeight="1" spans="1:8">
      <c r="A10" s="15"/>
      <c r="B10" s="19"/>
      <c r="C10" s="19"/>
      <c r="D10" s="19"/>
      <c r="E10" s="19"/>
      <c r="F10" s="20" t="s">
        <v>148</v>
      </c>
      <c r="G10" s="22"/>
      <c r="H10" s="29"/>
    </row>
    <row r="11" ht="8.5" customHeight="1" spans="1:8">
      <c r="A11" s="23"/>
      <c r="B11" s="24"/>
      <c r="C11" s="24"/>
      <c r="D11" s="24"/>
      <c r="E11" s="24"/>
      <c r="F11" s="23"/>
      <c r="G11" s="23"/>
      <c r="H11" s="31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2023-04-12T06:33:00Z</dcterms:created>
  <dcterms:modified xsi:type="dcterms:W3CDTF">2023-04-25T02:09:15Z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3BD75D3D76E34CC592D5CD52F5337A5D_12</vt:lpwstr>
  </property>
</Properties>
</file>