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一般公共预算调整方案" sheetId="1" r:id="rId1"/>
    <sheet name="政府性基金预算调整方案" sheetId="2" r:id="rId2"/>
  </sheets>
  <definedNames>
    <definedName name="_xlnm.Print_Titles" localSheetId="0">一般公共预算调整方案!$2:$5</definedName>
    <definedName name="_xlnm.Print_Titles" localSheetId="1">政府性基金预算调整方案!$2:$5</definedName>
  </definedNames>
  <calcPr calcId="144525"/>
</workbook>
</file>

<file path=xl/sharedStrings.xml><?xml version="1.0" encoding="utf-8"?>
<sst xmlns="http://schemas.openxmlformats.org/spreadsheetml/2006/main" count="164">
  <si>
    <t>附件1</t>
  </si>
  <si>
    <t>2021年红原县一般公共预算中期调整收支平衡表</t>
  </si>
  <si>
    <t>单位：万元</t>
  </si>
  <si>
    <t>收  入</t>
  </si>
  <si>
    <t>支  出</t>
  </si>
  <si>
    <t>项目</t>
  </si>
  <si>
    <t>年初预算数</t>
  </si>
  <si>
    <t>调整数</t>
  </si>
  <si>
    <t>调整后预算数</t>
  </si>
  <si>
    <t>一般公共预算收入</t>
  </si>
  <si>
    <t>一般公共预算支出</t>
  </si>
  <si>
    <t>上级补助收入</t>
  </si>
  <si>
    <t>一般公共服务支出</t>
  </si>
  <si>
    <t xml:space="preserve">  返还性收入</t>
  </si>
  <si>
    <t>外交支出</t>
  </si>
  <si>
    <t xml:space="preserve">      所得税基数返还收入 </t>
  </si>
  <si>
    <t>国防支出</t>
  </si>
  <si>
    <t xml:space="preserve">      成品油税费改革税收返还收入</t>
  </si>
  <si>
    <t>公共安全支出</t>
  </si>
  <si>
    <t xml:space="preserve">      增值税税收返还收入</t>
  </si>
  <si>
    <t>教育支出</t>
  </si>
  <si>
    <t xml:space="preserve">      消费税税收返还收入</t>
  </si>
  <si>
    <t>科学技术支出</t>
  </si>
  <si>
    <t xml:space="preserve">      增值税“五五分享”税收返还收入</t>
  </si>
  <si>
    <t>文化旅游体育与传媒支出</t>
  </si>
  <si>
    <t xml:space="preserve">      其他税收返还收入</t>
  </si>
  <si>
    <t>社会保障和就业支出</t>
  </si>
  <si>
    <t xml:space="preserve">  一般性转移支付收入</t>
  </si>
  <si>
    <t>卫生健康支出</t>
  </si>
  <si>
    <t xml:space="preserve">      体制补助收入</t>
  </si>
  <si>
    <t>节能环保支出</t>
  </si>
  <si>
    <t xml:space="preserve">      均衡性转移支付收入</t>
  </si>
  <si>
    <t>城乡社区支出</t>
  </si>
  <si>
    <t xml:space="preserve">      县级基本财力保障机制奖补资金收入</t>
  </si>
  <si>
    <t>农林水支出</t>
  </si>
  <si>
    <t xml:space="preserve">      结算补助收入</t>
  </si>
  <si>
    <t>交通运输支出</t>
  </si>
  <si>
    <t xml:space="preserve">      资源枯竭型城市转移支付补助收入</t>
  </si>
  <si>
    <t>资源勘探信息等支出</t>
  </si>
  <si>
    <t xml:space="preserve">      企业事业单位划转补助收入</t>
  </si>
  <si>
    <t>商业服务业等支出</t>
  </si>
  <si>
    <t xml:space="preserve">      产粮（油）大县奖励资金收入</t>
  </si>
  <si>
    <t>金融支出</t>
  </si>
  <si>
    <t xml:space="preserve">      重点生态功能区转移支付收入</t>
  </si>
  <si>
    <t>自然资源海洋气象等支出</t>
  </si>
  <si>
    <t xml:space="preserve">      固定数额补助收入</t>
  </si>
  <si>
    <t>住房保障支出</t>
  </si>
  <si>
    <t xml:space="preserve">      革命老区转移支付收入</t>
  </si>
  <si>
    <t>粮油物资储备支出</t>
  </si>
  <si>
    <t xml:space="preserve">      民族地区转移支付收入</t>
  </si>
  <si>
    <t>灾害防治及应急管理支出</t>
  </si>
  <si>
    <t xml:space="preserve">      边境地区转移支付收入</t>
  </si>
  <si>
    <t>预备费</t>
  </si>
  <si>
    <t xml:space="preserve">      贫困地区转移支付收入</t>
  </si>
  <si>
    <t>债务付息支出</t>
  </si>
  <si>
    <t xml:space="preserve">      一般公共服务共同财政事权转移支付收入</t>
  </si>
  <si>
    <t>债务发行费用支出</t>
  </si>
  <si>
    <t xml:space="preserve">      外交共同财政事权转移支付收入</t>
  </si>
  <si>
    <t>其他支出</t>
  </si>
  <si>
    <t xml:space="preserve">      国防共同财政事权转移支付收入</t>
  </si>
  <si>
    <t xml:space="preserve">      公共安全共同财政事权转移支付收入</t>
  </si>
  <si>
    <t>上解上级支出</t>
  </si>
  <si>
    <t xml:space="preserve">      教育共同财政事权转移支付收入</t>
  </si>
  <si>
    <t xml:space="preserve">  体制上解支出</t>
  </si>
  <si>
    <t xml:space="preserve">      科学技术共同财政事权转移支付收入</t>
  </si>
  <si>
    <t xml:space="preserve">  专项上解支出</t>
  </si>
  <si>
    <t xml:space="preserve">      文化旅游体育与传媒共同财政事权转移支付收入</t>
  </si>
  <si>
    <t xml:space="preserve">      社会保障和就业共同财政事权转移支付收入</t>
  </si>
  <si>
    <t>调出资金</t>
  </si>
  <si>
    <t xml:space="preserve">      医疗卫生共同财政事权转移支付收入</t>
  </si>
  <si>
    <t xml:space="preserve">      节能环保共同财政事权转移支付收入</t>
  </si>
  <si>
    <t>债务还本支出</t>
  </si>
  <si>
    <t xml:space="preserve">      城乡社区共同财政事权转移支付收入</t>
  </si>
  <si>
    <t xml:space="preserve">  地方政府一般债务还本支出</t>
  </si>
  <si>
    <t xml:space="preserve">      农林水共同财政事权转移支付收入</t>
  </si>
  <si>
    <t xml:space="preserve">    地方政府一般债券还本支出</t>
  </si>
  <si>
    <t xml:space="preserve">      交通运输共同财政事权转移支付收入</t>
  </si>
  <si>
    <t xml:space="preserve">    地方政府向外国政府借款还本支出</t>
  </si>
  <si>
    <t xml:space="preserve">      资源勘探信息等共同财政事权转移支付收入</t>
  </si>
  <si>
    <t xml:space="preserve">    地方政府向国际组织借款还本支出</t>
  </si>
  <si>
    <t xml:space="preserve">      商业服务业等共同财政事权转移支付收入</t>
  </si>
  <si>
    <t xml:space="preserve">    地方政府其他一般债务还本支出</t>
  </si>
  <si>
    <t xml:space="preserve">      金融共同财政事权转移支付收入</t>
  </si>
  <si>
    <t>债务转贷支出</t>
  </si>
  <si>
    <t xml:space="preserve">      自然资源海洋气象等共同财政事权转移支付收入</t>
  </si>
  <si>
    <t xml:space="preserve">  地方政府一般债券转贷支出</t>
  </si>
  <si>
    <t xml:space="preserve">      住房保障共同财政事权转移支付收入</t>
  </si>
  <si>
    <t xml:space="preserve">  地方政府向外国政府借款转贷支出</t>
  </si>
  <si>
    <t xml:space="preserve">      粮油物资储备共同财政事权转移支付收入</t>
  </si>
  <si>
    <t xml:space="preserve">  地方政府向国际组织借款转贷支出</t>
  </si>
  <si>
    <t xml:space="preserve">      灾害防治及应急管理共同财政事权转移支付收入</t>
  </si>
  <si>
    <t xml:space="preserve">  地方政府其他一般债务转贷支出</t>
  </si>
  <si>
    <t xml:space="preserve">      其他共同财政事权转移支付收入</t>
  </si>
  <si>
    <t xml:space="preserve">      其他一般性转移支付收入</t>
  </si>
  <si>
    <t>补充预算周转金</t>
  </si>
  <si>
    <t xml:space="preserve">  专项转移支付收入</t>
  </si>
  <si>
    <t>拨付国债转贷资金数</t>
  </si>
  <si>
    <t>下级上解收入</t>
  </si>
  <si>
    <t>国债转贷资金结余</t>
  </si>
  <si>
    <t>上年结余</t>
  </si>
  <si>
    <t>安排预算稳定调节基金</t>
  </si>
  <si>
    <t xml:space="preserve">调入资金   </t>
  </si>
  <si>
    <t>援助其他地区支出</t>
  </si>
  <si>
    <t xml:space="preserve">  从政府性基金预算调入</t>
  </si>
  <si>
    <t xml:space="preserve">  援助其他省(自治区、直辖市、计划单列市)支出</t>
  </si>
  <si>
    <t xml:space="preserve">  从国有资本经营预算调入</t>
  </si>
  <si>
    <t xml:space="preserve">  援助省内其他地市(区)支出</t>
  </si>
  <si>
    <t xml:space="preserve">  从其他资金调入</t>
  </si>
  <si>
    <t xml:space="preserve">  援助市内其他县市(区)支出</t>
  </si>
  <si>
    <t>债务转贷收入</t>
  </si>
  <si>
    <t>计划单列市上解省支出</t>
  </si>
  <si>
    <t xml:space="preserve">  地方政府一般债务转贷收入</t>
  </si>
  <si>
    <t>省补助计划单列市支出</t>
  </si>
  <si>
    <t>动用预算稳定调节基金</t>
  </si>
  <si>
    <t>待偿债置换一般债券结余</t>
  </si>
  <si>
    <t>接受其他地区援助收入</t>
  </si>
  <si>
    <t>年终结余</t>
  </si>
  <si>
    <t xml:space="preserve">  接受其他省(自治区、直辖市、计划单列市)援助收入</t>
  </si>
  <si>
    <t>减:结转下年的支出</t>
  </si>
  <si>
    <t xml:space="preserve">  接受省内其他地市(区)援助收入</t>
  </si>
  <si>
    <t>净结余</t>
  </si>
  <si>
    <t>收  入  总  计</t>
  </si>
  <si>
    <t>支 出 总  计</t>
  </si>
  <si>
    <t>附件2</t>
  </si>
  <si>
    <t>2021年红原县政府性基金中期调整收支平衡表</t>
  </si>
  <si>
    <t>政府性基金收入</t>
  </si>
  <si>
    <t>政府性基金预算支出合计</t>
  </si>
  <si>
    <t xml:space="preserve">  农网还贷资金收入</t>
  </si>
  <si>
    <t xml:space="preserve">  科学技术支出</t>
  </si>
  <si>
    <t xml:space="preserve">  铁路建设基金收入</t>
  </si>
  <si>
    <t xml:space="preserve">  文化体育与传媒支出</t>
  </si>
  <si>
    <t xml:space="preserve">  民航发展基金收入</t>
  </si>
  <si>
    <t xml:space="preserve">  社会保障和就业支出</t>
  </si>
  <si>
    <t xml:space="preserve">  海南省高等级公路车辆通行附加费收入</t>
  </si>
  <si>
    <t xml:space="preserve">  节能环保支出</t>
  </si>
  <si>
    <t xml:space="preserve">  港口建设费收入</t>
  </si>
  <si>
    <t xml:space="preserve">  城乡社区支出</t>
  </si>
  <si>
    <t xml:space="preserve">  旅游发展基金收入</t>
  </si>
  <si>
    <t xml:space="preserve">  农林水支出</t>
  </si>
  <si>
    <t xml:space="preserve">  国家电影事业发展专项资金收入</t>
  </si>
  <si>
    <t xml:space="preserve">  交通运输支出</t>
  </si>
  <si>
    <t xml:space="preserve">  国有土地收益基金收入</t>
  </si>
  <si>
    <t xml:space="preserve">  资源勘探信息等支出</t>
  </si>
  <si>
    <t xml:space="preserve">  农业土地开发资金收入</t>
  </si>
  <si>
    <t xml:space="preserve">  商业服务业等支出</t>
  </si>
  <si>
    <t xml:space="preserve">  国有土地使用权出让收入</t>
  </si>
  <si>
    <t xml:space="preserve">  金融支出</t>
  </si>
  <si>
    <t xml:space="preserve">  大中型水库移民后期扶持基金收入</t>
  </si>
  <si>
    <t xml:space="preserve">  其他支出</t>
  </si>
  <si>
    <t xml:space="preserve">  大中型水库库区基金收入</t>
  </si>
  <si>
    <t xml:space="preserve">  债务付息支出</t>
  </si>
  <si>
    <t xml:space="preserve">  三峡水库库区基金收入</t>
  </si>
  <si>
    <t xml:space="preserve">  债务发行费用支出</t>
  </si>
  <si>
    <t xml:space="preserve">  中央特别国债经营基金收入</t>
  </si>
  <si>
    <t xml:space="preserve">  中央特别国债经营基金财务收入</t>
  </si>
  <si>
    <t xml:space="preserve">  地方政府专项债务还本支出</t>
  </si>
  <si>
    <t xml:space="preserve">  彩票公益金收入</t>
  </si>
  <si>
    <t>政府性基金预算调出资金</t>
  </si>
  <si>
    <t xml:space="preserve">  城市基础设施配套费收入</t>
  </si>
  <si>
    <t>政府性基金预算上年结余</t>
  </si>
  <si>
    <t>政府性基金预算计划单列市上解省支出</t>
  </si>
  <si>
    <t>政府性基金上级补助收入</t>
  </si>
  <si>
    <t>政府性基金预算年终结余</t>
  </si>
  <si>
    <t>支  出  总  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</si>
</sst>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6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4"/>
      <color theme="1"/>
      <name val="等线"/>
      <charset val="134"/>
      <scheme val="minor"/>
    </font>
    <font>
      <sz val="12"/>
      <color indexed="8"/>
      <name val="宋体"/>
      <charset val="134"/>
    </font>
    <font>
      <sz val="10"/>
      <name val="宋体"/>
      <charset val="134"/>
    </font>
    <font>
      <b/>
      <sz val="14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1" fillId="1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4" fillId="0" borderId="0"/>
    <xf numFmtId="0" fontId="24" fillId="18" borderId="0" applyNumberFormat="0" applyBorder="0" applyAlignment="0" applyProtection="0">
      <alignment vertical="center"/>
    </xf>
    <xf numFmtId="0" fontId="25" fillId="8" borderId="9" applyNumberFormat="0" applyAlignment="0" applyProtection="0">
      <alignment vertical="center"/>
    </xf>
    <xf numFmtId="0" fontId="32" fillId="8" borderId="13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35" fillId="0" borderId="0">
      <alignment vertical="center"/>
    </xf>
    <xf numFmtId="0" fontId="24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35" fillId="0" borderId="0">
      <alignment vertical="center"/>
    </xf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right" vertical="center"/>
    </xf>
    <xf numFmtId="0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right" vertical="center"/>
    </xf>
    <xf numFmtId="3" fontId="11" fillId="0" borderId="4" xfId="0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 indent="1"/>
    </xf>
    <xf numFmtId="49" fontId="12" fillId="2" borderId="5" xfId="0" applyNumberFormat="1" applyFont="1" applyFill="1" applyBorder="1" applyAlignment="1">
      <alignment horizontal="left" vertical="center" wrapText="1" shrinkToFit="1"/>
    </xf>
    <xf numFmtId="0" fontId="11" fillId="0" borderId="4" xfId="0" applyFont="1" applyBorder="1" applyAlignment="1">
      <alignment vertical="center"/>
    </xf>
    <xf numFmtId="3" fontId="13" fillId="0" borderId="4" xfId="0" applyNumberFormat="1" applyFont="1" applyFill="1" applyBorder="1" applyAlignment="1" applyProtection="1">
      <alignment horizontal="right" vertical="center"/>
    </xf>
    <xf numFmtId="0" fontId="11" fillId="0" borderId="4" xfId="0" applyFont="1" applyFill="1" applyBorder="1" applyAlignment="1">
      <alignment vertical="center"/>
    </xf>
    <xf numFmtId="49" fontId="12" fillId="2" borderId="6" xfId="0" applyNumberFormat="1" applyFont="1" applyFill="1" applyBorder="1" applyAlignment="1">
      <alignment horizontal="left" vertical="center" wrapText="1" shrinkToFit="1"/>
    </xf>
    <xf numFmtId="0" fontId="0" fillId="0" borderId="4" xfId="0" applyFill="1" applyBorder="1"/>
    <xf numFmtId="0" fontId="0" fillId="0" borderId="4" xfId="0" applyBorder="1"/>
    <xf numFmtId="0" fontId="5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horizontal="right" vertical="center"/>
    </xf>
    <xf numFmtId="0" fontId="14" fillId="0" borderId="4" xfId="0" applyFont="1" applyBorder="1" applyAlignment="1">
      <alignment vertical="center"/>
    </xf>
    <xf numFmtId="3" fontId="15" fillId="0" borderId="4" xfId="0" applyNumberFormat="1" applyFont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right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(陈诚修改稿)2006年全省及省级财政决算及07年预算执行情况表(A4 留底自用)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常规 48" xfId="40"/>
    <cellStyle name="强调文字颜色 3" xfId="41" builtinId="37"/>
    <cellStyle name="常规 3 2" xfId="42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0 4 3 2" xfId="52"/>
    <cellStyle name="常规_(陈诚修改稿)2006年全省及省级财政决算及07年预算执行情况表(A4 留底自用) 2 2 2 2" xfId="53"/>
    <cellStyle name="常规 4 2" xfId="54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4"/>
  <sheetViews>
    <sheetView tabSelected="1" workbookViewId="0">
      <selection activeCell="B20" sqref="B20"/>
    </sheetView>
  </sheetViews>
  <sheetFormatPr defaultColWidth="9" defaultRowHeight="29.4" customHeight="1" outlineLevelCol="7"/>
  <cols>
    <col min="1" max="1" width="54.375" customWidth="1"/>
    <col min="2" max="4" width="14.875" customWidth="1"/>
    <col min="5" max="5" width="45" customWidth="1"/>
    <col min="6" max="7" width="14.875" style="21" customWidth="1"/>
    <col min="8" max="8" width="14.875" customWidth="1"/>
    <col min="9" max="9" width="9" style="22"/>
  </cols>
  <sheetData>
    <row r="1" ht="18" customHeight="1" spans="1:1">
      <c r="A1" s="1" t="s">
        <v>0</v>
      </c>
    </row>
    <row r="2" customHeight="1" spans="1:8">
      <c r="A2" s="23" t="s">
        <v>1</v>
      </c>
      <c r="B2" s="23"/>
      <c r="C2" s="23"/>
      <c r="D2" s="23"/>
      <c r="E2" s="23"/>
      <c r="F2" s="24"/>
      <c r="G2" s="24"/>
      <c r="H2" s="23"/>
    </row>
    <row r="3" ht="16" customHeight="1" spans="1:8">
      <c r="A3" s="25" t="s">
        <v>2</v>
      </c>
      <c r="B3" s="25"/>
      <c r="C3" s="25"/>
      <c r="D3" s="25"/>
      <c r="E3" s="25"/>
      <c r="F3" s="26"/>
      <c r="G3" s="26"/>
      <c r="H3" s="25"/>
    </row>
    <row r="4" customHeight="1" spans="1:8">
      <c r="A4" s="27" t="s">
        <v>3</v>
      </c>
      <c r="B4" s="28"/>
      <c r="C4" s="28"/>
      <c r="D4" s="29"/>
      <c r="E4" s="9" t="s">
        <v>4</v>
      </c>
      <c r="F4" s="30"/>
      <c r="G4" s="30"/>
      <c r="H4" s="9"/>
    </row>
    <row r="5" customHeight="1" spans="1:8">
      <c r="A5" s="31" t="s">
        <v>5</v>
      </c>
      <c r="B5" s="31" t="s">
        <v>6</v>
      </c>
      <c r="C5" s="31" t="s">
        <v>7</v>
      </c>
      <c r="D5" s="31" t="s">
        <v>8</v>
      </c>
      <c r="E5" s="31" t="s">
        <v>5</v>
      </c>
      <c r="F5" s="32" t="s">
        <v>6</v>
      </c>
      <c r="G5" s="32" t="s">
        <v>7</v>
      </c>
      <c r="H5" s="31" t="s">
        <v>8</v>
      </c>
    </row>
    <row r="6" customHeight="1" spans="1:8">
      <c r="A6" s="11" t="s">
        <v>9</v>
      </c>
      <c r="B6" s="33">
        <v>5523</v>
      </c>
      <c r="C6" s="33"/>
      <c r="D6" s="33">
        <v>5523</v>
      </c>
      <c r="E6" s="11" t="s">
        <v>10</v>
      </c>
      <c r="F6" s="34">
        <f t="shared" ref="F6:H6" si="0">SUM(F7:F30)</f>
        <v>82187</v>
      </c>
      <c r="G6" s="34">
        <f t="shared" si="0"/>
        <v>65007</v>
      </c>
      <c r="H6" s="33">
        <f t="shared" si="0"/>
        <v>147194</v>
      </c>
    </row>
    <row r="7" customHeight="1" spans="1:8">
      <c r="A7" s="11" t="s">
        <v>11</v>
      </c>
      <c r="B7" s="33">
        <f>SUM(B8,B15,B51)</f>
        <v>76238</v>
      </c>
      <c r="C7" s="33">
        <f>SUM(C8,C15,C51)</f>
        <v>60478</v>
      </c>
      <c r="D7" s="33">
        <f>SUM(D8,D15,D51)</f>
        <v>136716</v>
      </c>
      <c r="E7" s="35" t="s">
        <v>12</v>
      </c>
      <c r="F7" s="34">
        <v>16234</v>
      </c>
      <c r="G7" s="34">
        <v>3045</v>
      </c>
      <c r="H7" s="33">
        <f t="shared" ref="H7:H21" si="1">F7+G7</f>
        <v>19279</v>
      </c>
    </row>
    <row r="8" customHeight="1" spans="1:8">
      <c r="A8" s="11" t="s">
        <v>13</v>
      </c>
      <c r="B8" s="33">
        <f>SUM(B9:B14)</f>
        <v>392</v>
      </c>
      <c r="C8" s="33"/>
      <c r="D8" s="33">
        <v>392</v>
      </c>
      <c r="E8" s="35" t="s">
        <v>14</v>
      </c>
      <c r="F8" s="34"/>
      <c r="G8" s="34"/>
      <c r="H8" s="33"/>
    </row>
    <row r="9" customHeight="1" spans="1:8">
      <c r="A9" s="36" t="s">
        <v>15</v>
      </c>
      <c r="B9" s="33">
        <v>28</v>
      </c>
      <c r="C9" s="33"/>
      <c r="D9" s="33">
        <v>28</v>
      </c>
      <c r="E9" s="35" t="s">
        <v>16</v>
      </c>
      <c r="F9" s="34">
        <v>67</v>
      </c>
      <c r="G9" s="34"/>
      <c r="H9" s="33">
        <f t="shared" si="1"/>
        <v>67</v>
      </c>
    </row>
    <row r="10" customHeight="1" spans="1:8">
      <c r="A10" s="36" t="s">
        <v>17</v>
      </c>
      <c r="B10" s="33">
        <v>54</v>
      </c>
      <c r="C10" s="33"/>
      <c r="D10" s="33">
        <v>54</v>
      </c>
      <c r="E10" s="35" t="s">
        <v>18</v>
      </c>
      <c r="F10" s="34">
        <v>4784</v>
      </c>
      <c r="G10" s="34">
        <v>232</v>
      </c>
      <c r="H10" s="33">
        <f t="shared" si="1"/>
        <v>5016</v>
      </c>
    </row>
    <row r="11" customHeight="1" spans="1:8">
      <c r="A11" s="36" t="s">
        <v>19</v>
      </c>
      <c r="B11" s="33">
        <v>137</v>
      </c>
      <c r="C11" s="33"/>
      <c r="D11" s="33">
        <v>137</v>
      </c>
      <c r="E11" s="35" t="s">
        <v>20</v>
      </c>
      <c r="F11" s="34">
        <v>17255</v>
      </c>
      <c r="G11" s="34">
        <v>9500</v>
      </c>
      <c r="H11" s="33">
        <f t="shared" si="1"/>
        <v>26755</v>
      </c>
    </row>
    <row r="12" customHeight="1" spans="1:8">
      <c r="A12" s="36" t="s">
        <v>21</v>
      </c>
      <c r="B12" s="33">
        <v>1</v>
      </c>
      <c r="C12" s="33"/>
      <c r="D12" s="33">
        <v>1</v>
      </c>
      <c r="E12" s="35" t="s">
        <v>22</v>
      </c>
      <c r="F12" s="34">
        <v>120</v>
      </c>
      <c r="G12" s="34">
        <v>75</v>
      </c>
      <c r="H12" s="33">
        <f t="shared" si="1"/>
        <v>195</v>
      </c>
    </row>
    <row r="13" customHeight="1" spans="1:8">
      <c r="A13" s="36" t="s">
        <v>23</v>
      </c>
      <c r="B13" s="33">
        <v>227</v>
      </c>
      <c r="C13" s="33"/>
      <c r="D13" s="33">
        <v>227</v>
      </c>
      <c r="E13" s="35" t="s">
        <v>24</v>
      </c>
      <c r="F13" s="34">
        <v>638</v>
      </c>
      <c r="G13" s="34">
        <v>2024</v>
      </c>
      <c r="H13" s="33">
        <f t="shared" si="1"/>
        <v>2662</v>
      </c>
    </row>
    <row r="14" customHeight="1" spans="1:8">
      <c r="A14" s="36" t="s">
        <v>25</v>
      </c>
      <c r="B14" s="33">
        <v>-55</v>
      </c>
      <c r="C14" s="33"/>
      <c r="D14" s="33">
        <v>-55</v>
      </c>
      <c r="E14" s="35" t="s">
        <v>26</v>
      </c>
      <c r="F14" s="34">
        <v>9546</v>
      </c>
      <c r="G14" s="34">
        <v>1360</v>
      </c>
      <c r="H14" s="33">
        <f t="shared" si="1"/>
        <v>10906</v>
      </c>
    </row>
    <row r="15" customHeight="1" spans="1:8">
      <c r="A15" s="11" t="s">
        <v>27</v>
      </c>
      <c r="B15" s="33">
        <f>SUM(B16:B50)</f>
        <v>75846</v>
      </c>
      <c r="C15" s="33">
        <f>SUM(C16:C50)</f>
        <v>41756</v>
      </c>
      <c r="D15" s="33">
        <f>SUM(D16:D50)</f>
        <v>117602</v>
      </c>
      <c r="E15" s="35" t="s">
        <v>28</v>
      </c>
      <c r="F15" s="34">
        <v>7413</v>
      </c>
      <c r="G15" s="34">
        <v>4019</v>
      </c>
      <c r="H15" s="33">
        <f t="shared" si="1"/>
        <v>11432</v>
      </c>
    </row>
    <row r="16" customHeight="1" spans="1:8">
      <c r="A16" s="36" t="s">
        <v>29</v>
      </c>
      <c r="B16" s="33">
        <v>230</v>
      </c>
      <c r="C16" s="33">
        <v>0</v>
      </c>
      <c r="D16" s="33">
        <v>230</v>
      </c>
      <c r="E16" s="35" t="s">
        <v>30</v>
      </c>
      <c r="F16" s="34">
        <v>225</v>
      </c>
      <c r="G16" s="34">
        <v>7800</v>
      </c>
      <c r="H16" s="33">
        <f t="shared" si="1"/>
        <v>8025</v>
      </c>
    </row>
    <row r="17" customHeight="1" spans="1:8">
      <c r="A17" s="36" t="s">
        <v>31</v>
      </c>
      <c r="B17" s="33">
        <v>31354</v>
      </c>
      <c r="C17" s="33">
        <v>531</v>
      </c>
      <c r="D17" s="33">
        <v>31885</v>
      </c>
      <c r="E17" s="35" t="s">
        <v>32</v>
      </c>
      <c r="F17" s="34">
        <v>519</v>
      </c>
      <c r="G17" s="34">
        <v>1932</v>
      </c>
      <c r="H17" s="33">
        <f t="shared" si="1"/>
        <v>2451</v>
      </c>
    </row>
    <row r="18" customHeight="1" spans="1:8">
      <c r="A18" s="36" t="s">
        <v>33</v>
      </c>
      <c r="B18" s="33">
        <v>10892</v>
      </c>
      <c r="C18" s="33">
        <v>0</v>
      </c>
      <c r="D18" s="33">
        <v>10892</v>
      </c>
      <c r="E18" s="35" t="s">
        <v>34</v>
      </c>
      <c r="F18" s="34">
        <v>16180</v>
      </c>
      <c r="G18" s="34">
        <v>27117</v>
      </c>
      <c r="H18" s="33">
        <f t="shared" si="1"/>
        <v>43297</v>
      </c>
    </row>
    <row r="19" customHeight="1" spans="1:8">
      <c r="A19" s="36" t="s">
        <v>35</v>
      </c>
      <c r="B19" s="33">
        <v>12086</v>
      </c>
      <c r="C19" s="33">
        <v>0</v>
      </c>
      <c r="D19" s="33">
        <v>12086</v>
      </c>
      <c r="E19" s="35" t="s">
        <v>36</v>
      </c>
      <c r="F19" s="34">
        <v>275</v>
      </c>
      <c r="G19" s="34">
        <v>1380</v>
      </c>
      <c r="H19" s="33">
        <f t="shared" si="1"/>
        <v>1655</v>
      </c>
    </row>
    <row r="20" customHeight="1" spans="1:8">
      <c r="A20" s="36" t="s">
        <v>37</v>
      </c>
      <c r="B20" s="33"/>
      <c r="C20" s="33"/>
      <c r="D20" s="33"/>
      <c r="E20" s="35" t="s">
        <v>38</v>
      </c>
      <c r="F20" s="34"/>
      <c r="G20" s="34">
        <v>50</v>
      </c>
      <c r="H20" s="33">
        <f t="shared" si="1"/>
        <v>50</v>
      </c>
    </row>
    <row r="21" customHeight="1" spans="1:8">
      <c r="A21" s="36" t="s">
        <v>39</v>
      </c>
      <c r="B21" s="33"/>
      <c r="C21" s="33"/>
      <c r="D21" s="33"/>
      <c r="E21" s="35" t="s">
        <v>40</v>
      </c>
      <c r="F21" s="34">
        <v>73</v>
      </c>
      <c r="G21" s="34">
        <v>382</v>
      </c>
      <c r="H21" s="33">
        <f t="shared" si="1"/>
        <v>455</v>
      </c>
    </row>
    <row r="22" customHeight="1" spans="1:8">
      <c r="A22" s="36" t="s">
        <v>41</v>
      </c>
      <c r="B22" s="33"/>
      <c r="C22" s="33"/>
      <c r="D22" s="33"/>
      <c r="E22" s="35" t="s">
        <v>42</v>
      </c>
      <c r="F22" s="34">
        <v>5</v>
      </c>
      <c r="G22" s="34"/>
      <c r="H22" s="33">
        <f t="shared" ref="H22:H31" si="2">F22+G22</f>
        <v>5</v>
      </c>
    </row>
    <row r="23" customHeight="1" spans="1:8">
      <c r="A23" s="36" t="s">
        <v>43</v>
      </c>
      <c r="B23" s="33">
        <v>5048</v>
      </c>
      <c r="C23" s="33">
        <f t="shared" ref="C23:C26" si="3">D23-B23</f>
        <v>2535</v>
      </c>
      <c r="D23" s="33">
        <v>7583</v>
      </c>
      <c r="E23" s="35" t="s">
        <v>44</v>
      </c>
      <c r="F23" s="34">
        <v>347</v>
      </c>
      <c r="G23" s="34">
        <v>79</v>
      </c>
      <c r="H23" s="33">
        <f t="shared" si="2"/>
        <v>426</v>
      </c>
    </row>
    <row r="24" customHeight="1" spans="1:8">
      <c r="A24" s="36" t="s">
        <v>45</v>
      </c>
      <c r="B24" s="33">
        <v>12930</v>
      </c>
      <c r="C24" s="33">
        <f t="shared" si="3"/>
        <v>0</v>
      </c>
      <c r="D24" s="33">
        <v>12930</v>
      </c>
      <c r="E24" s="35" t="s">
        <v>46</v>
      </c>
      <c r="F24" s="34">
        <v>4539</v>
      </c>
      <c r="G24" s="34">
        <v>69</v>
      </c>
      <c r="H24" s="33">
        <f t="shared" si="2"/>
        <v>4608</v>
      </c>
    </row>
    <row r="25" customHeight="1" spans="1:8">
      <c r="A25" s="36" t="s">
        <v>47</v>
      </c>
      <c r="B25" s="33"/>
      <c r="C25" s="33">
        <v>1182</v>
      </c>
      <c r="D25" s="33">
        <v>1182</v>
      </c>
      <c r="E25" s="35" t="s">
        <v>48</v>
      </c>
      <c r="F25" s="34">
        <v>125</v>
      </c>
      <c r="G25" s="34">
        <v>10</v>
      </c>
      <c r="H25" s="33">
        <f t="shared" si="2"/>
        <v>135</v>
      </c>
    </row>
    <row r="26" customHeight="1" spans="1:8">
      <c r="A26" s="36" t="s">
        <v>49</v>
      </c>
      <c r="B26" s="33">
        <v>3306</v>
      </c>
      <c r="C26" s="33">
        <f t="shared" si="3"/>
        <v>209</v>
      </c>
      <c r="D26" s="33">
        <v>3515</v>
      </c>
      <c r="E26" s="35" t="s">
        <v>50</v>
      </c>
      <c r="F26" s="34">
        <v>518</v>
      </c>
      <c r="G26" s="34">
        <v>445</v>
      </c>
      <c r="H26" s="33">
        <f t="shared" si="2"/>
        <v>963</v>
      </c>
    </row>
    <row r="27" customHeight="1" spans="1:8">
      <c r="A27" s="36" t="s">
        <v>51</v>
      </c>
      <c r="B27" s="33"/>
      <c r="C27" s="33"/>
      <c r="D27" s="33"/>
      <c r="E27" s="35" t="s">
        <v>52</v>
      </c>
      <c r="F27" s="34">
        <v>855</v>
      </c>
      <c r="G27" s="34">
        <v>-855</v>
      </c>
      <c r="H27" s="33">
        <f t="shared" si="2"/>
        <v>0</v>
      </c>
    </row>
    <row r="28" customHeight="1" spans="1:8">
      <c r="A28" s="36" t="s">
        <v>53</v>
      </c>
      <c r="B28" s="33"/>
      <c r="C28" s="33">
        <f t="shared" ref="C28:C33" si="4">D28-B28</f>
        <v>12285</v>
      </c>
      <c r="D28" s="33">
        <v>12285</v>
      </c>
      <c r="E28" s="35" t="s">
        <v>54</v>
      </c>
      <c r="F28" s="34">
        <v>585</v>
      </c>
      <c r="G28" s="34"/>
      <c r="H28" s="33">
        <f t="shared" si="2"/>
        <v>585</v>
      </c>
    </row>
    <row r="29" customHeight="1" spans="1:8">
      <c r="A29" s="36" t="s">
        <v>55</v>
      </c>
      <c r="B29" s="33"/>
      <c r="C29" s="33"/>
      <c r="D29" s="33"/>
      <c r="E29" s="35" t="s">
        <v>56</v>
      </c>
      <c r="F29" s="34">
        <v>3</v>
      </c>
      <c r="G29" s="34"/>
      <c r="H29" s="33">
        <f t="shared" si="2"/>
        <v>3</v>
      </c>
    </row>
    <row r="30" customHeight="1" spans="1:8">
      <c r="A30" s="36" t="s">
        <v>57</v>
      </c>
      <c r="B30" s="33"/>
      <c r="C30" s="33"/>
      <c r="D30" s="33"/>
      <c r="E30" s="35" t="s">
        <v>58</v>
      </c>
      <c r="F30" s="34">
        <v>1881</v>
      </c>
      <c r="G30" s="34">
        <v>6343</v>
      </c>
      <c r="H30" s="33">
        <f t="shared" si="2"/>
        <v>8224</v>
      </c>
    </row>
    <row r="31" customHeight="1" spans="1:8">
      <c r="A31" s="36" t="s">
        <v>59</v>
      </c>
      <c r="B31" s="33"/>
      <c r="C31" s="33"/>
      <c r="D31" s="33"/>
      <c r="E31" s="35"/>
      <c r="F31" s="34"/>
      <c r="G31" s="34"/>
      <c r="H31" s="33"/>
    </row>
    <row r="32" customHeight="1" spans="1:8">
      <c r="A32" s="36" t="s">
        <v>60</v>
      </c>
      <c r="B32" s="33"/>
      <c r="C32" s="33">
        <f t="shared" si="4"/>
        <v>1690</v>
      </c>
      <c r="D32" s="33">
        <v>1690</v>
      </c>
      <c r="E32" s="11" t="s">
        <v>61</v>
      </c>
      <c r="F32" s="34">
        <f>F33+F34</f>
        <v>272</v>
      </c>
      <c r="G32" s="34">
        <f>G33+G34</f>
        <v>345</v>
      </c>
      <c r="H32" s="33">
        <f t="shared" ref="H32:H36" si="5">F32+G32</f>
        <v>617</v>
      </c>
    </row>
    <row r="33" customHeight="1" spans="1:8">
      <c r="A33" s="36" t="s">
        <v>62</v>
      </c>
      <c r="B33" s="33"/>
      <c r="C33" s="33">
        <f t="shared" si="4"/>
        <v>3996</v>
      </c>
      <c r="D33" s="33">
        <v>3996</v>
      </c>
      <c r="E33" s="37" t="s">
        <v>63</v>
      </c>
      <c r="F33" s="34"/>
      <c r="G33" s="34"/>
      <c r="H33" s="33"/>
    </row>
    <row r="34" customHeight="1" spans="1:8">
      <c r="A34" s="36" t="s">
        <v>64</v>
      </c>
      <c r="B34" s="33"/>
      <c r="C34" s="33"/>
      <c r="D34" s="33">
        <f t="shared" ref="D32:D34" si="6">B34+C34</f>
        <v>0</v>
      </c>
      <c r="E34" s="37" t="s">
        <v>65</v>
      </c>
      <c r="F34" s="34">
        <v>272</v>
      </c>
      <c r="G34" s="34">
        <v>345</v>
      </c>
      <c r="H34" s="33">
        <f t="shared" si="5"/>
        <v>617</v>
      </c>
    </row>
    <row r="35" customHeight="1" spans="1:8">
      <c r="A35" s="36" t="s">
        <v>66</v>
      </c>
      <c r="B35" s="33"/>
      <c r="C35" s="33">
        <f t="shared" ref="C35:C38" si="7">D35-B35</f>
        <v>832</v>
      </c>
      <c r="D35" s="33">
        <v>832</v>
      </c>
      <c r="E35" s="37"/>
      <c r="F35" s="34"/>
      <c r="G35" s="34"/>
      <c r="H35" s="33"/>
    </row>
    <row r="36" customHeight="1" spans="1:8">
      <c r="A36" s="36" t="s">
        <v>67</v>
      </c>
      <c r="B36" s="33"/>
      <c r="C36" s="33">
        <f t="shared" si="7"/>
        <v>2960</v>
      </c>
      <c r="D36" s="33">
        <v>2960</v>
      </c>
      <c r="E36" s="11" t="s">
        <v>68</v>
      </c>
      <c r="F36" s="38"/>
      <c r="G36" s="39"/>
      <c r="H36" s="33">
        <f t="shared" si="5"/>
        <v>0</v>
      </c>
    </row>
    <row r="37" customHeight="1" spans="1:8">
      <c r="A37" s="36" t="s">
        <v>69</v>
      </c>
      <c r="B37" s="33"/>
      <c r="C37" s="33">
        <f t="shared" si="7"/>
        <v>1592</v>
      </c>
      <c r="D37" s="33">
        <v>1592</v>
      </c>
      <c r="E37" s="11"/>
      <c r="F37" s="38"/>
      <c r="G37" s="39"/>
      <c r="H37" s="33"/>
    </row>
    <row r="38" customHeight="1" spans="1:8">
      <c r="A38" s="36" t="s">
        <v>70</v>
      </c>
      <c r="B38" s="33"/>
      <c r="C38" s="33">
        <f t="shared" si="7"/>
        <v>240</v>
      </c>
      <c r="D38" s="33">
        <v>240</v>
      </c>
      <c r="E38" s="11" t="s">
        <v>71</v>
      </c>
      <c r="F38" s="34">
        <v>1500</v>
      </c>
      <c r="G38" s="34"/>
      <c r="H38" s="33">
        <f t="shared" ref="F38:H38" si="8">H39</f>
        <v>1500</v>
      </c>
    </row>
    <row r="39" customHeight="1" spans="1:8">
      <c r="A39" s="40" t="s">
        <v>72</v>
      </c>
      <c r="B39" s="33"/>
      <c r="C39" s="33"/>
      <c r="D39" s="33"/>
      <c r="E39" s="11" t="s">
        <v>73</v>
      </c>
      <c r="F39" s="34">
        <v>1500</v>
      </c>
      <c r="G39" s="34"/>
      <c r="H39" s="33">
        <f t="shared" ref="F39:H39" si="9">H40</f>
        <v>1500</v>
      </c>
    </row>
    <row r="40" customHeight="1" spans="1:8">
      <c r="A40" s="40" t="s">
        <v>74</v>
      </c>
      <c r="B40" s="33"/>
      <c r="C40" s="33">
        <f>D40-B40</f>
        <v>11621</v>
      </c>
      <c r="D40" s="33">
        <v>11621</v>
      </c>
      <c r="E40" s="37" t="s">
        <v>75</v>
      </c>
      <c r="F40" s="34">
        <v>1500</v>
      </c>
      <c r="G40" s="34"/>
      <c r="H40" s="33">
        <f>F40+G40</f>
        <v>1500</v>
      </c>
    </row>
    <row r="41" customHeight="1" spans="1:8">
      <c r="A41" s="40" t="s">
        <v>76</v>
      </c>
      <c r="B41" s="33"/>
      <c r="C41" s="33">
        <f>D41-B41</f>
        <v>69</v>
      </c>
      <c r="D41" s="33">
        <v>69</v>
      </c>
      <c r="E41" s="37" t="s">
        <v>77</v>
      </c>
      <c r="F41" s="34"/>
      <c r="G41" s="34"/>
      <c r="H41" s="33"/>
    </row>
    <row r="42" customHeight="1" spans="1:8">
      <c r="A42" s="40" t="s">
        <v>78</v>
      </c>
      <c r="B42" s="33"/>
      <c r="C42" s="33"/>
      <c r="D42" s="33"/>
      <c r="E42" s="37" t="s">
        <v>79</v>
      </c>
      <c r="F42" s="34"/>
      <c r="G42" s="34"/>
      <c r="H42" s="33"/>
    </row>
    <row r="43" customHeight="1" spans="1:8">
      <c r="A43" s="40" t="s">
        <v>80</v>
      </c>
      <c r="B43" s="33"/>
      <c r="C43" s="33"/>
      <c r="D43" s="33"/>
      <c r="E43" s="37" t="s">
        <v>81</v>
      </c>
      <c r="F43" s="34"/>
      <c r="G43" s="34"/>
      <c r="H43" s="33"/>
    </row>
    <row r="44" customHeight="1" spans="1:8">
      <c r="A44" s="40" t="s">
        <v>82</v>
      </c>
      <c r="B44" s="33"/>
      <c r="C44" s="33"/>
      <c r="D44" s="33"/>
      <c r="E44" s="11" t="s">
        <v>83</v>
      </c>
      <c r="F44" s="38">
        <f>SUM(F45:F48)</f>
        <v>0</v>
      </c>
      <c r="G44" s="34"/>
      <c r="H44" s="33"/>
    </row>
    <row r="45" customHeight="1" spans="1:8">
      <c r="A45" s="40" t="s">
        <v>84</v>
      </c>
      <c r="B45" s="33"/>
      <c r="C45" s="33"/>
      <c r="D45" s="33"/>
      <c r="E45" s="37" t="s">
        <v>85</v>
      </c>
      <c r="F45" s="38">
        <v>0</v>
      </c>
      <c r="G45" s="34"/>
      <c r="H45" s="33"/>
    </row>
    <row r="46" customHeight="1" spans="1:8">
      <c r="A46" s="40" t="s">
        <v>86</v>
      </c>
      <c r="B46" s="33"/>
      <c r="C46" s="33">
        <f t="shared" ref="C46:C50" si="10">D46-B46</f>
        <v>280</v>
      </c>
      <c r="D46" s="33">
        <v>280</v>
      </c>
      <c r="E46" s="37" t="s">
        <v>87</v>
      </c>
      <c r="F46" s="38">
        <v>0</v>
      </c>
      <c r="G46" s="41"/>
      <c r="H46" s="42"/>
    </row>
    <row r="47" customHeight="1" spans="1:8">
      <c r="A47" s="40" t="s">
        <v>88</v>
      </c>
      <c r="B47" s="33"/>
      <c r="C47" s="33"/>
      <c r="D47" s="33"/>
      <c r="E47" s="37" t="s">
        <v>89</v>
      </c>
      <c r="F47" s="38">
        <v>0</v>
      </c>
      <c r="G47" s="41"/>
      <c r="H47" s="42"/>
    </row>
    <row r="48" customHeight="1" spans="1:8">
      <c r="A48" s="40" t="s">
        <v>90</v>
      </c>
      <c r="B48" s="42"/>
      <c r="C48" s="33">
        <f t="shared" si="10"/>
        <v>105</v>
      </c>
      <c r="D48" s="33">
        <v>105</v>
      </c>
      <c r="E48" s="37" t="s">
        <v>91</v>
      </c>
      <c r="F48" s="38">
        <v>0</v>
      </c>
      <c r="G48" s="41"/>
      <c r="H48" s="42"/>
    </row>
    <row r="49" customHeight="1" spans="1:8">
      <c r="A49" s="40" t="s">
        <v>92</v>
      </c>
      <c r="B49" s="42"/>
      <c r="C49" s="42"/>
      <c r="D49" s="33"/>
      <c r="E49" s="37"/>
      <c r="F49" s="38"/>
      <c r="G49" s="41"/>
      <c r="H49" s="42"/>
    </row>
    <row r="50" customHeight="1" spans="1:8">
      <c r="A50" s="40" t="s">
        <v>93</v>
      </c>
      <c r="B50" s="42"/>
      <c r="C50" s="33">
        <f t="shared" si="10"/>
        <v>1629</v>
      </c>
      <c r="D50" s="33">
        <v>1629</v>
      </c>
      <c r="E50" s="11" t="s">
        <v>94</v>
      </c>
      <c r="F50" s="41"/>
      <c r="G50" s="41"/>
      <c r="H50" s="42"/>
    </row>
    <row r="51" customHeight="1" spans="1:8">
      <c r="A51" s="43" t="s">
        <v>95</v>
      </c>
      <c r="B51" s="33"/>
      <c r="C51" s="33">
        <v>18722</v>
      </c>
      <c r="D51" s="33">
        <f>B51+C51</f>
        <v>18722</v>
      </c>
      <c r="E51" s="11" t="s">
        <v>96</v>
      </c>
      <c r="F51" s="41"/>
      <c r="G51" s="41"/>
      <c r="H51" s="42"/>
    </row>
    <row r="52" customHeight="1" spans="1:8">
      <c r="A52" s="11" t="s">
        <v>97</v>
      </c>
      <c r="B52" s="44"/>
      <c r="C52" s="33"/>
      <c r="D52" s="33"/>
      <c r="E52" s="11" t="s">
        <v>98</v>
      </c>
      <c r="F52" s="41"/>
      <c r="G52" s="41"/>
      <c r="H52" s="42"/>
    </row>
    <row r="53" customHeight="1" spans="1:8">
      <c r="A53" s="11" t="s">
        <v>99</v>
      </c>
      <c r="B53" s="33">
        <v>1886</v>
      </c>
      <c r="C53" s="33"/>
      <c r="D53" s="33">
        <f>B53+C53</f>
        <v>1886</v>
      </c>
      <c r="E53" s="11" t="s">
        <v>100</v>
      </c>
      <c r="F53" s="34"/>
      <c r="G53" s="34"/>
      <c r="H53" s="33"/>
    </row>
    <row r="54" customHeight="1" spans="1:8">
      <c r="A54" s="11" t="s">
        <v>101</v>
      </c>
      <c r="B54" s="33">
        <f>SUM(B55:B57)</f>
        <v>19</v>
      </c>
      <c r="C54" s="33"/>
      <c r="D54" s="33">
        <f t="shared" ref="D54:D63" si="11">B54+C54</f>
        <v>19</v>
      </c>
      <c r="E54" s="11" t="s">
        <v>102</v>
      </c>
      <c r="F54" s="34"/>
      <c r="G54" s="34"/>
      <c r="H54" s="33"/>
    </row>
    <row r="55" customHeight="1" spans="1:8">
      <c r="A55" s="37" t="s">
        <v>103</v>
      </c>
      <c r="B55" s="33"/>
      <c r="C55" s="33"/>
      <c r="D55" s="33"/>
      <c r="E55" s="37" t="s">
        <v>104</v>
      </c>
      <c r="F55" s="34"/>
      <c r="G55" s="34"/>
      <c r="H55" s="33"/>
    </row>
    <row r="56" customHeight="1" spans="1:8">
      <c r="A56" s="37" t="s">
        <v>105</v>
      </c>
      <c r="B56" s="33">
        <v>19</v>
      </c>
      <c r="C56" s="33"/>
      <c r="D56" s="33">
        <v>19</v>
      </c>
      <c r="E56" s="37" t="s">
        <v>106</v>
      </c>
      <c r="F56" s="41"/>
      <c r="G56" s="41"/>
      <c r="H56" s="42"/>
    </row>
    <row r="57" customHeight="1" spans="1:8">
      <c r="A57" s="37" t="s">
        <v>107</v>
      </c>
      <c r="B57" s="33"/>
      <c r="C57" s="42"/>
      <c r="D57" s="42"/>
      <c r="E57" s="37" t="s">
        <v>108</v>
      </c>
      <c r="F57" s="34"/>
      <c r="G57" s="34"/>
      <c r="H57" s="33"/>
    </row>
    <row r="58" customHeight="1" spans="1:8">
      <c r="A58" s="11" t="s">
        <v>109</v>
      </c>
      <c r="B58" s="33"/>
      <c r="C58" s="33">
        <v>1500</v>
      </c>
      <c r="D58" s="33">
        <v>1500</v>
      </c>
      <c r="E58" s="11" t="s">
        <v>110</v>
      </c>
      <c r="F58" s="34"/>
      <c r="G58" s="34"/>
      <c r="H58" s="33"/>
    </row>
    <row r="59" customHeight="1" spans="1:8">
      <c r="A59" s="37" t="s">
        <v>111</v>
      </c>
      <c r="B59" s="33"/>
      <c r="C59" s="33">
        <v>1500</v>
      </c>
      <c r="D59" s="33">
        <v>1500</v>
      </c>
      <c r="E59" s="11" t="s">
        <v>112</v>
      </c>
      <c r="F59" s="34"/>
      <c r="G59" s="34"/>
      <c r="H59" s="33"/>
    </row>
    <row r="60" customHeight="1" spans="1:8">
      <c r="A60" s="45" t="s">
        <v>113</v>
      </c>
      <c r="B60" s="33">
        <v>293</v>
      </c>
      <c r="C60" s="33">
        <v>0</v>
      </c>
      <c r="D60" s="33">
        <f t="shared" si="11"/>
        <v>293</v>
      </c>
      <c r="E60" s="11" t="s">
        <v>114</v>
      </c>
      <c r="F60" s="34"/>
      <c r="G60" s="34"/>
      <c r="H60" s="33"/>
    </row>
    <row r="61" customHeight="1" spans="1:8">
      <c r="A61" s="45" t="s">
        <v>115</v>
      </c>
      <c r="B61" s="33"/>
      <c r="C61" s="33">
        <v>8024</v>
      </c>
      <c r="D61" s="33">
        <f t="shared" si="11"/>
        <v>8024</v>
      </c>
      <c r="E61" s="11" t="s">
        <v>116</v>
      </c>
      <c r="F61" s="34"/>
      <c r="G61" s="34">
        <v>4650</v>
      </c>
      <c r="H61" s="33">
        <v>4650</v>
      </c>
    </row>
    <row r="62" customHeight="1" spans="1:8">
      <c r="A62" s="37" t="s">
        <v>117</v>
      </c>
      <c r="B62" s="33"/>
      <c r="C62" s="33">
        <v>4500</v>
      </c>
      <c r="D62" s="33">
        <f t="shared" si="11"/>
        <v>4500</v>
      </c>
      <c r="E62" s="11" t="s">
        <v>118</v>
      </c>
      <c r="F62" s="34"/>
      <c r="G62" s="34"/>
      <c r="H62" s="33"/>
    </row>
    <row r="63" customHeight="1" spans="1:8">
      <c r="A63" s="37" t="s">
        <v>119</v>
      </c>
      <c r="B63" s="33"/>
      <c r="C63" s="33">
        <v>3524</v>
      </c>
      <c r="D63" s="33">
        <f t="shared" si="11"/>
        <v>3524</v>
      </c>
      <c r="E63" s="11" t="s">
        <v>120</v>
      </c>
      <c r="F63" s="38">
        <f t="shared" ref="F63:H63" si="12">F61-F62</f>
        <v>0</v>
      </c>
      <c r="G63" s="34">
        <f t="shared" si="12"/>
        <v>4650</v>
      </c>
      <c r="H63" s="34">
        <f t="shared" si="12"/>
        <v>4650</v>
      </c>
    </row>
    <row r="64" customHeight="1" spans="1:8">
      <c r="A64" s="9" t="s">
        <v>121</v>
      </c>
      <c r="B64" s="46">
        <f>SUM(B6,B7,B52,B53:B54,B58,B60:B61)</f>
        <v>83959</v>
      </c>
      <c r="C64" s="46">
        <f>SUM(C6,C7,C52,C53:C54,C58,C60:C61)</f>
        <v>70002</v>
      </c>
      <c r="D64" s="46">
        <f>SUM(D6,D7,D52,D53:D54,D58,D60:D61)</f>
        <v>153961</v>
      </c>
      <c r="E64" s="9" t="s">
        <v>122</v>
      </c>
      <c r="F64" s="47">
        <f t="shared" ref="F64:H64" si="13">SUM(F6,F53,F38,F36,F44,F32,F50:F52,F54,F58,F60,F59,F63)</f>
        <v>83959</v>
      </c>
      <c r="G64" s="47">
        <f t="shared" si="13"/>
        <v>70002</v>
      </c>
      <c r="H64" s="47">
        <f t="shared" si="13"/>
        <v>153961</v>
      </c>
    </row>
  </sheetData>
  <mergeCells count="4">
    <mergeCell ref="A2:H2"/>
    <mergeCell ref="A3:H3"/>
    <mergeCell ref="A4:D4"/>
    <mergeCell ref="E4:H4"/>
  </mergeCells>
  <pageMargins left="0.700694444444445" right="0.700694444444445" top="0.751388888888889" bottom="0.751388888888889" header="0.297916666666667" footer="0.297916666666667"/>
  <pageSetup paperSize="9" scale="47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C20" sqref="C20"/>
    </sheetView>
  </sheetViews>
  <sheetFormatPr defaultColWidth="19.1083333333333" defaultRowHeight="30.6" customHeight="1" outlineLevelCol="7"/>
  <cols>
    <col min="1" max="1" width="33.775" customWidth="1"/>
    <col min="2" max="4" width="9.625" customWidth="1"/>
    <col min="5" max="5" width="34.775" customWidth="1"/>
    <col min="6" max="8" width="9.625" customWidth="1"/>
  </cols>
  <sheetData>
    <row r="1" customHeight="1" spans="1:1">
      <c r="A1" s="1" t="s">
        <v>123</v>
      </c>
    </row>
    <row r="2" customHeight="1" spans="1:8">
      <c r="A2" s="2" t="s">
        <v>124</v>
      </c>
      <c r="B2" s="3"/>
      <c r="C2" s="3"/>
      <c r="D2" s="3"/>
      <c r="E2" s="3"/>
      <c r="F2" s="3"/>
      <c r="G2" s="3"/>
      <c r="H2" s="3"/>
    </row>
    <row r="3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customHeight="1" spans="1:8">
      <c r="A4" s="5" t="s">
        <v>3</v>
      </c>
      <c r="B4" s="6"/>
      <c r="C4" s="6"/>
      <c r="D4" s="7"/>
      <c r="E4" s="8" t="s">
        <v>4</v>
      </c>
      <c r="F4" s="8"/>
      <c r="G4" s="8"/>
      <c r="H4" s="8"/>
    </row>
    <row r="5" ht="41" customHeight="1" spans="1:8">
      <c r="A5" s="9" t="s">
        <v>5</v>
      </c>
      <c r="B5" s="10" t="s">
        <v>6</v>
      </c>
      <c r="C5" s="10" t="s">
        <v>7</v>
      </c>
      <c r="D5" s="10" t="s">
        <v>8</v>
      </c>
      <c r="E5" s="10" t="s">
        <v>5</v>
      </c>
      <c r="F5" s="10" t="s">
        <v>6</v>
      </c>
      <c r="G5" s="10" t="s">
        <v>7</v>
      </c>
      <c r="H5" s="10" t="s">
        <v>8</v>
      </c>
    </row>
    <row r="6" customHeight="1" spans="1:8">
      <c r="A6" s="11" t="s">
        <v>125</v>
      </c>
      <c r="B6" s="12">
        <f>SUM(B7:B23)</f>
        <v>125</v>
      </c>
      <c r="C6" s="12">
        <f>SUM(C7:C23)</f>
        <v>343</v>
      </c>
      <c r="D6" s="12">
        <f>SUM(D7:D23)</f>
        <v>468</v>
      </c>
      <c r="E6" s="13" t="s">
        <v>126</v>
      </c>
      <c r="F6" s="14">
        <f>SUM(F7:F19)</f>
        <v>125</v>
      </c>
      <c r="G6" s="14">
        <f>H6-F6</f>
        <v>420</v>
      </c>
      <c r="H6" s="14">
        <f>SUM(H7:H19)</f>
        <v>545</v>
      </c>
    </row>
    <row r="7" customHeight="1" spans="1:8">
      <c r="A7" s="15" t="s">
        <v>127</v>
      </c>
      <c r="B7" s="12"/>
      <c r="C7" s="12"/>
      <c r="D7" s="12"/>
      <c r="E7" s="16" t="s">
        <v>128</v>
      </c>
      <c r="F7" s="14"/>
      <c r="G7" s="14"/>
      <c r="H7" s="14"/>
    </row>
    <row r="8" customHeight="1" spans="1:8">
      <c r="A8" s="15" t="s">
        <v>129</v>
      </c>
      <c r="B8" s="12"/>
      <c r="C8" s="12"/>
      <c r="D8" s="12"/>
      <c r="E8" s="16" t="s">
        <v>130</v>
      </c>
      <c r="F8" s="14"/>
      <c r="G8" s="14"/>
      <c r="H8" s="14"/>
    </row>
    <row r="9" customHeight="1" spans="1:8">
      <c r="A9" s="15" t="s">
        <v>131</v>
      </c>
      <c r="B9" s="12"/>
      <c r="C9" s="12"/>
      <c r="D9" s="12"/>
      <c r="E9" s="16" t="s">
        <v>132</v>
      </c>
      <c r="F9" s="14"/>
      <c r="G9" s="14">
        <v>1</v>
      </c>
      <c r="H9" s="14">
        <v>1</v>
      </c>
    </row>
    <row r="10" customHeight="1" spans="1:8">
      <c r="A10" s="15" t="s">
        <v>133</v>
      </c>
      <c r="B10" s="12"/>
      <c r="C10" s="12"/>
      <c r="D10" s="12"/>
      <c r="E10" s="16" t="s">
        <v>134</v>
      </c>
      <c r="F10" s="14"/>
      <c r="G10" s="14"/>
      <c r="H10" s="14"/>
    </row>
    <row r="11" customHeight="1" spans="1:8">
      <c r="A11" s="15" t="s">
        <v>135</v>
      </c>
      <c r="B11" s="12"/>
      <c r="C11" s="12"/>
      <c r="D11" s="12"/>
      <c r="E11" s="16" t="s">
        <v>136</v>
      </c>
      <c r="F11" s="14">
        <v>125</v>
      </c>
      <c r="G11" s="14">
        <v>343</v>
      </c>
      <c r="H11" s="14">
        <v>468</v>
      </c>
    </row>
    <row r="12" customHeight="1" spans="1:8">
      <c r="A12" s="15" t="s">
        <v>137</v>
      </c>
      <c r="B12" s="12"/>
      <c r="C12" s="12"/>
      <c r="D12" s="12"/>
      <c r="E12" s="16" t="s">
        <v>138</v>
      </c>
      <c r="F12" s="14"/>
      <c r="G12" s="14"/>
      <c r="H12" s="14"/>
    </row>
    <row r="13" customHeight="1" spans="1:8">
      <c r="A13" s="15" t="s">
        <v>139</v>
      </c>
      <c r="B13" s="12"/>
      <c r="C13" s="12"/>
      <c r="D13" s="12"/>
      <c r="E13" s="16" t="s">
        <v>140</v>
      </c>
      <c r="F13" s="14"/>
      <c r="G13" s="14"/>
      <c r="H13" s="14"/>
    </row>
    <row r="14" customHeight="1" spans="1:8">
      <c r="A14" s="15" t="s">
        <v>141</v>
      </c>
      <c r="B14" s="12"/>
      <c r="C14" s="12">
        <v>19</v>
      </c>
      <c r="D14" s="12">
        <v>19</v>
      </c>
      <c r="E14" s="16" t="s">
        <v>142</v>
      </c>
      <c r="F14" s="14"/>
      <c r="G14" s="14"/>
      <c r="H14" s="14"/>
    </row>
    <row r="15" customHeight="1" spans="1:8">
      <c r="A15" s="15" t="s">
        <v>143</v>
      </c>
      <c r="B15" s="12"/>
      <c r="C15" s="12">
        <v>56</v>
      </c>
      <c r="D15" s="12">
        <v>56</v>
      </c>
      <c r="E15" s="16" t="s">
        <v>144</v>
      </c>
      <c r="F15" s="14"/>
      <c r="G15" s="14"/>
      <c r="H15" s="14"/>
    </row>
    <row r="16" customHeight="1" spans="1:8">
      <c r="A16" s="15" t="s">
        <v>145</v>
      </c>
      <c r="B16" s="12">
        <v>125</v>
      </c>
      <c r="C16" s="12">
        <v>158</v>
      </c>
      <c r="D16" s="12">
        <v>283</v>
      </c>
      <c r="E16" s="16" t="s">
        <v>146</v>
      </c>
      <c r="F16" s="14"/>
      <c r="G16" s="14"/>
      <c r="H16" s="14"/>
    </row>
    <row r="17" customHeight="1" spans="1:8">
      <c r="A17" s="15" t="s">
        <v>147</v>
      </c>
      <c r="B17" s="12"/>
      <c r="C17" s="12"/>
      <c r="D17" s="12"/>
      <c r="E17" s="16" t="s">
        <v>148</v>
      </c>
      <c r="F17" s="14"/>
      <c r="G17" s="14">
        <v>76</v>
      </c>
      <c r="H17" s="14">
        <f>SUM(F17:G17)</f>
        <v>76</v>
      </c>
    </row>
    <row r="18" customHeight="1" spans="1:8">
      <c r="A18" s="15" t="s">
        <v>149</v>
      </c>
      <c r="B18" s="12"/>
      <c r="C18" s="12"/>
      <c r="D18" s="12"/>
      <c r="E18" s="16" t="s">
        <v>150</v>
      </c>
      <c r="F18" s="14"/>
      <c r="G18" s="14"/>
      <c r="H18" s="14"/>
    </row>
    <row r="19" customHeight="1" spans="1:8">
      <c r="A19" s="15" t="s">
        <v>151</v>
      </c>
      <c r="B19" s="12"/>
      <c r="C19" s="12"/>
      <c r="D19" s="12"/>
      <c r="E19" s="16" t="s">
        <v>152</v>
      </c>
      <c r="F19" s="14"/>
      <c r="G19" s="14"/>
      <c r="H19" s="14"/>
    </row>
    <row r="20" customHeight="1" spans="1:8">
      <c r="A20" s="15" t="s">
        <v>153</v>
      </c>
      <c r="B20" s="12"/>
      <c r="C20" s="12"/>
      <c r="D20" s="12"/>
      <c r="E20" s="11" t="s">
        <v>71</v>
      </c>
      <c r="F20" s="12"/>
      <c r="G20" s="14"/>
      <c r="H20" s="12"/>
    </row>
    <row r="21" customHeight="1" spans="1:8">
      <c r="A21" s="15" t="s">
        <v>154</v>
      </c>
      <c r="B21" s="12"/>
      <c r="C21" s="12"/>
      <c r="D21" s="12"/>
      <c r="E21" s="17" t="s">
        <v>155</v>
      </c>
      <c r="F21" s="12"/>
      <c r="G21" s="14"/>
      <c r="H21" s="12"/>
    </row>
    <row r="22" customHeight="1" spans="1:8">
      <c r="A22" s="15" t="s">
        <v>156</v>
      </c>
      <c r="B22" s="12"/>
      <c r="C22" s="12"/>
      <c r="D22" s="12"/>
      <c r="E22" s="18" t="s">
        <v>157</v>
      </c>
      <c r="F22" s="14"/>
      <c r="G22" s="14"/>
      <c r="H22" s="14"/>
    </row>
    <row r="23" customHeight="1" spans="1:8">
      <c r="A23" s="15" t="s">
        <v>158</v>
      </c>
      <c r="B23" s="12"/>
      <c r="C23" s="12">
        <v>110</v>
      </c>
      <c r="D23" s="12">
        <v>110</v>
      </c>
      <c r="E23" s="18" t="s">
        <v>83</v>
      </c>
      <c r="F23" s="12"/>
      <c r="G23" s="14"/>
      <c r="H23" s="12"/>
    </row>
    <row r="24" customHeight="1" spans="1:8">
      <c r="A24" s="11" t="s">
        <v>159</v>
      </c>
      <c r="B24" s="12"/>
      <c r="C24" s="12"/>
      <c r="D24" s="12"/>
      <c r="E24" s="18" t="s">
        <v>160</v>
      </c>
      <c r="F24" s="12"/>
      <c r="G24" s="14"/>
      <c r="H24" s="12"/>
    </row>
    <row r="25" customHeight="1" spans="1:8">
      <c r="A25" s="11" t="s">
        <v>161</v>
      </c>
      <c r="B25" s="12"/>
      <c r="C25" s="12">
        <v>77</v>
      </c>
      <c r="D25" s="12">
        <f>SUM(B25:C25)</f>
        <v>77</v>
      </c>
      <c r="E25" s="11" t="s">
        <v>162</v>
      </c>
      <c r="F25" s="17"/>
      <c r="G25" s="12"/>
      <c r="H25" s="12"/>
    </row>
    <row r="26" customHeight="1" spans="1:8">
      <c r="A26" s="9" t="s">
        <v>121</v>
      </c>
      <c r="B26" s="19">
        <f>SUM(B6+B25)</f>
        <v>125</v>
      </c>
      <c r="C26" s="20">
        <f>SUM(C6+C25)</f>
        <v>420</v>
      </c>
      <c r="D26" s="20">
        <f>SUM(D6+D25)</f>
        <v>545</v>
      </c>
      <c r="E26" s="9" t="s">
        <v>163</v>
      </c>
      <c r="F26" s="20">
        <f>SUM(F6+F20+F23)</f>
        <v>125</v>
      </c>
      <c r="G26" s="20">
        <f>H26-F26</f>
        <v>420</v>
      </c>
      <c r="H26" s="20">
        <f>SUM(H6+H20+H23)</f>
        <v>545</v>
      </c>
    </row>
  </sheetData>
  <mergeCells count="4">
    <mergeCell ref="A2:H2"/>
    <mergeCell ref="A3:H3"/>
    <mergeCell ref="A4:D4"/>
    <mergeCell ref="E4:H4"/>
  </mergeCells>
  <pageMargins left="0.700694444444445" right="0" top="0.751388888888889" bottom="0.751388888888889" header="0.297916666666667" footer="0.297916666666667"/>
  <pageSetup paperSize="9" scale="7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一般公共预算调整方案</vt:lpstr>
      <vt:lpstr>政府性基金预算调整方案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投资股-李仕昂</cp:lastModifiedBy>
  <dcterms:created xsi:type="dcterms:W3CDTF">2015-06-05T18:19:00Z</dcterms:created>
  <dcterms:modified xsi:type="dcterms:W3CDTF">2021-12-17T02:21:15Z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